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Μηχανικοί Παραγωγής\ΠΡΟΓΡΑΜΜΑ\"/>
    </mc:Choice>
  </mc:AlternateContent>
  <bookViews>
    <workbookView xWindow="0" yWindow="0" windowWidth="28800" windowHeight="11775"/>
  </bookViews>
  <sheets>
    <sheet name="ΟΔΗΓΙΕΣ" sheetId="3" r:id="rId1"/>
    <sheet name="ΠΡΟΓΡΑΜΜΑ ΣΠΟΥΔΩΝ ΑΥΤΟΜΑΤΙΣΜΟΥ" sheetId="2" r:id="rId2"/>
    <sheet name="ΑΝΤΙΣΤΟΙΧΙΕΣ ΣΤΟ ΝΕΟ ΜΠΔ" sheetId="1" r:id="rId3"/>
  </sheets>
  <definedNames>
    <definedName name="_xlnm._FilterDatabase" localSheetId="1" hidden="1">'ΠΡΟΓΡΑΜΜΑ ΣΠΟΥΔΩΝ ΑΥΤΟΜΑΤΙΣΜΟΥ'!$A$1:$T$90</definedName>
    <definedName name="Α_Α">#REF!</definedName>
    <definedName name="Αγγλική_Ορολογία_Αυτοματισμού" comment="RED">'ΠΡΟΓΡΑΜΜΑ ΣΠΟΥΔΩΝ ΑΥΤΟΜΑΤΙΣΜΟΥ'!$C$30</definedName>
    <definedName name="Αλληλεπίδραση_ανθρώπου_με_συστήματα_μηχατρονικής">'ΠΡΟΓΡΑΜΜΑ ΣΠΟΥΔΩΝ ΑΥΤΟΜΑΤΙΣΜΟΥ'!$C$68</definedName>
    <definedName name="Ανανεώσιμες_Πηγές_Ενέργειας">'ΠΡΟΓΡΑΜΜΑ ΣΠΟΥΔΩΝ ΑΥΤΟΜΑΤΙΣΜΟΥ'!$C$60</definedName>
    <definedName name="Ασφάλεια_Εργασίας">'ΠΡΟΓΡΑΜΜΑ ΣΠΟΥΔΩΝ ΑΥΤΟΜΑΤΙΣΜΟΥ'!$C$10</definedName>
    <definedName name="Βιομηχανικοί_Ελεγκτές_και_Σερβοκινητήρια_Συστήματα">'ΠΡΟΓΡΑΜΜΑ ΣΠΟΥΔΩΝ ΑΥΤΟΜΑΤΙΣΜΟΥ'!$C$44</definedName>
    <definedName name="ΔΗΛΩΣΗ_ΜΑΘΗΜΑΤΩΝ">#REF!</definedName>
    <definedName name="Διαχείριση_Έργων">'ΠΡΟΓΡΑΜΜΑ ΣΠΟΥΔΩΝ ΑΥΤΟΜΑΤΙΣΜΟΥ'!$C$11</definedName>
    <definedName name="Διαχείριση_και_Έλεγχος_Εφοδιαστικής_Αλυσίδας">'ΠΡΟΓΡΑΜΜΑ ΣΠΟΥΔΩΝ ΑΥΤΟΜΑΤΙΣΜΟΥ'!$C$83</definedName>
    <definedName name="Δίκτυα_Η_Υ___Βιομηχανικά_Δίκτυα">'ΠΡΟΓΡΑΜΜΑ ΣΠΟΥΔΩΝ ΑΥΤΟΜΑΤΙΣΜΟΥ'!$C$48</definedName>
    <definedName name="Ειδ._Κεφ._Εγκαταστάσεων">'ΠΡΟΓΡΑΜΜΑ ΣΠΟΥΔΩΝ ΑΥΤΟΜΑΤΙΣΜΟΥ'!$C$66</definedName>
    <definedName name="Ειδικά_Κεφάλαια_Δικτύων___Ασύρματα_Δίκτυα_Αισθητήρων">'ΠΡΟΓΡΑΜΜΑ ΣΠΟΥΔΩΝ ΑΥΤΟΜΑΤΙΣΜΟΥ'!$C$63</definedName>
    <definedName name="Ειδικά_Κεφάλαια_Ελέγχου_Ηλεκτρικών_Μηχανών">'ΠΡΟΓΡΑΜΜΑ ΣΠΟΥΔΩΝ ΑΥΤΟΜΑΤΙΣΜΟΥ'!$C$69</definedName>
    <definedName name="Εισαγωγή_στην_Οικονομία___Διοίκηση">'ΠΡΟΓΡΑΜΜΑ ΣΠΟΥΔΩΝ ΑΥΤΟΜΑΤΙΣΜΟΥ'!$C$9</definedName>
    <definedName name="Έλεγχος_Διεργασιών">'ΠΡΟΓΡΑΜΜΑ ΣΠΟΥΔΩΝ ΑΥΤΟΜΑΤΙΣΜΟΥ'!$C$76</definedName>
    <definedName name="Εποπτικός_Έλεγχος_και_Ανάκτηση_δεδομένων_SCADA">'ΠΡΟΓΡΑΜΜΑ ΣΠΟΥΔΩΝ ΑΥΤΟΜΑΤΙΣΜΟΥ'!$C$77</definedName>
    <definedName name="Ευφυής_Έλεγχος">'ΠΡΟΓΡΑΜΜΑ ΣΠΟΥΔΩΝ ΑΥΤΟΜΑΤΙΣΜΟΥ'!$C$73</definedName>
    <definedName name="Εφαρμοσμένα_Μαθηματικά">'ΠΡΟΓΡΑΜΜΑ ΣΠΟΥΔΩΝ ΑΥΤΟΜΑΤΙΣΜΟΥ'!$C$17</definedName>
    <definedName name="Εφαρμοσμένη_Μηχανική___Γενική_Μηχανολογία">'ΠΡΟΓΡΑΜΜΑ ΣΠΟΥΔΩΝ ΑΥΤΟΜΑΤΙΣΜΟΥ'!$C$20</definedName>
    <definedName name="Ηλεκτρικά_Κυκλώματα">'ΠΡΟΓΡΑΜΜΑ ΣΠΟΥΔΩΝ ΑΥΤΟΜΑΤΙΣΜΟΥ'!$C$21</definedName>
    <definedName name="Ηλεκτρικές_Μηχανές">'ΠΡΟΓΡΑΜΜΑ ΣΠΟΥΔΩΝ ΑΥΤΟΜΑΤΙΣΜΟΥ'!$C$29</definedName>
    <definedName name="Ηλεκτρονικά_Ισχύος">'ΠΡΟΓΡΑΜΜΑ ΣΠΟΥΔΩΝ ΑΥΤΟΜΑΤΙΣΜΟΥ'!$C$35</definedName>
    <definedName name="Ηλεκτρονική">'ΠΡΟΓΡΑΜΜΑ ΣΠΟΥΔΩΝ ΑΥΤΟΜΑΤΙΣΜΟΥ'!$C$19</definedName>
    <definedName name="Ηλεκτρονική_Αυτοματισμών">'ΠΡΟΓΡΑΜΜΑ ΣΠΟΥΔΩΝ ΑΥΤΟΜΑΤΙΣΜΟΥ'!$C$27</definedName>
    <definedName name="Ηλεκτροτεχνία">'ΠΡΟΓΡΑΜΜΑ ΣΠΟΥΔΩΝ ΑΥΤΟΜΑΤΙΣΜΟΥ'!$C$5</definedName>
    <definedName name="Ιστορία_και_Εξέλιξη_Αυτοματισμού">'ΠΡΟΓΡΑΜΜΑ ΣΠΟΥΔΩΝ ΑΥΤΟΜΑΤΙΣΜΟΥ'!$C$13</definedName>
    <definedName name="Κλασικές_Εγκαταστάσεις_Αυτοματισμού">'ΠΡΟΓΡΑΜΜΑ ΣΠΟΥΔΩΝ ΑΥΤΟΜΑΤΙΣΜΟΥ'!$C$38</definedName>
    <definedName name="Μαθηματικά">'ΠΡΟΓΡΑΜΜΑ ΣΠΟΥΔΩΝ ΑΥΤΟΜΑΤΙΣΜΟΥ'!$C$2</definedName>
    <definedName name="Μαθηματική_Μοντελοποίηση___Αναγνώριση_Συστημάτων">'ΠΡΟΓΡΑΜΜΑ ΣΠΟΥΔΩΝ ΑΥΤΟΜΑΤΙΣΜΟΥ'!$C$67</definedName>
    <definedName name="Μετρολογία___Οργανολογία">'ΠΡΟΓΡΑΜΜΑ ΣΠΟΥΔΩΝ ΑΥΤΟΜΑΤΙΣΜΟΥ'!$C$36</definedName>
    <definedName name="Μη_Γραμμική_Δυναμική_και_Σχεδιασμός___Κατασκευή_Συστημάτων_Αυτομάτου_Ελέγχου">'ΠΡΟΓΡΑΜΜΑ ΣΠΟΥΔΩΝ ΑΥΤΟΜΑΤΙΣΜΟΥ'!$C$84</definedName>
    <definedName name="Μη_Καταστροφικές_Δοκιμές_και_Μετρήσεις">'ΠΡΟΓΡΑΜΜΑ ΣΠΟΥΔΩΝ ΑΥΤΟΜΑΤΙΣΜΟΥ'!$C$61</definedName>
    <definedName name="Μικροελεγκτές">'ΠΡΟΓΡΑΜΜΑ ΣΠΟΥΔΩΝ ΑΥΤΟΜΑΤΙΣΜΟΥ'!$C$56</definedName>
    <definedName name="Μικροϋπολογιστές">'ΠΡΟΓΡΑΜΜΑ ΣΠΟΥΔΩΝ ΑΥΤΟΜΑΤΙΣΜΟΥ'!$C$47</definedName>
    <definedName name="Πιθανότητες_και_Στοχαστικές_Διαδικασίες">'ΠΡΟΓΡΑΜΜΑ ΣΠΟΥΔΩΝ ΑΥΤΟΜΑΤΙΣΜΟΥ'!$C$82</definedName>
    <definedName name="Πρακτική_Άσκηση">'ΠΡΟΓΡΑΜΜΑ ΣΠΟΥΔΩΝ ΑΥΤΟΜΑΤΙΣΜΟΥ'!$C$88</definedName>
    <definedName name="Προγραμματιζόμενοι_Βιομηχανικοί_Αυτοματισμοί">'ΠΡΟΓΡΑΜΜΑ ΣΠΟΥΔΩΝ ΑΥΤΟΜΑΤΙΣΜΟΥ'!$C$74</definedName>
    <definedName name="Προγραμματισμός_ΙΙΙ">'ΠΡΟΓΡΑΜΜΑ ΣΠΟΥΔΩΝ ΑΥΤΟΜΑΤΙΣΜΟΥ'!$C$65</definedName>
    <definedName name="Προγραμματισμός_Υπολογιστών_II">'ΠΡΟΓΡΑΜΜΑ ΣΠΟΥΔΩΝ ΑΥΤΟΜΑΤΙΣΜΟΥ'!$C$18</definedName>
    <definedName name="Προγραμματισμός_Υπολογιστών_Ι">'ΠΡΟΓΡΑΜΜΑ ΣΠΟΥΔΩΝ ΑΥΤΟΜΑΤΙΣΜΟΥ'!$C$4</definedName>
    <definedName name="Προηγμένα_Συστήματα_Ελέγχου">'ΠΡΟΓΡΑΜΜΑ ΣΠΟΥΔΩΝ ΑΥΤΟΜΑΤΙΣΜΟΥ'!$C$80</definedName>
    <definedName name="Πτυχιακή_Εργασία">'ΠΡΟΓΡΑΜΜΑ ΣΠΟΥΔΩΝ ΑΥΤΟΜΑΤΙΣΜΟΥ'!$C$89</definedName>
    <definedName name="Ρομποτική___Πλασματική_Πραγματικότητα">'ΠΡΟΓΡΑΜΜΑ ΣΠΟΥΔΩΝ ΑΥΤΟΜΑΤΙΣΜΟΥ'!$C$54</definedName>
    <definedName name="Στοιχ._διαμορφωτικής_μηχανολογίας_και_προγραμματιζόμενες_εργαλειομηχανές_CNC">'ΠΡΟΓΡΑΜΜΑ ΣΠΟΥΔΩΝ ΑΥΤΟΜΑΤΙΣΜΟΥ'!$C$75</definedName>
    <definedName name="Συστήματα_Αυτομάτου_Ελέγχου_Ι">'ΠΡΟΓΡΑΜΜΑ ΣΠΟΥΔΩΝ ΑΥΤΟΜΑΤΙΣΜΟΥ'!$C$26</definedName>
    <definedName name="Συστήματα_Αυτομάτου_Ελέγχου_ΙΙ">'ΠΡΟΓΡΑΜΜΑ ΣΠΟΥΔΩΝ ΑΥΤΟΜΑΤΙΣΜΟΥ'!$C$37</definedName>
    <definedName name="Σχεδίαση_με_Η_Υ__CAD">'ΠΡΟΓΡΑΜΜΑ ΣΠΟΥΔΩΝ ΑΥΤΟΜΑΤΙΣΜΟΥ'!$C$6</definedName>
    <definedName name="Σχεδιασμός_Βιομηχανικών_Προϊόντων">'ΠΡΟΓΡΑΜΜΑ ΣΠΟΥΔΩΝ ΑΥΤΟΜΑΤΙΣΜΟΥ'!$C$62</definedName>
    <definedName name="Σχεδιασμός_και_Υλοποίηση_Αισθητήρων">'ΠΡΟΓΡΑΜΜΑ ΣΠΟΥΔΩΝ ΑΥΤΟΜΑΤΙΣΜΟΥ'!$C$81</definedName>
    <definedName name="Τεχνική_Φυσική">'ΠΡΟΓΡΑΜΜΑ ΣΠΟΥΔΩΝ ΑΥΤΟΜΑΤΙΣΜΟΥ'!$C$3</definedName>
    <definedName name="Τεχνολογική_μέθοδος_σχεδιασμού_και_CAD_CAM_CAE">'ΠΡΟΓΡΑΜΜΑ ΣΠΟΥΔΩΝ ΑΥΤΟΜΑΤΙΣΜΟΥ'!$C$55</definedName>
    <definedName name="Τηλεπικοινωνιακά_Συστήματα">'ΠΡΟΓΡΑΜΜΑ ΣΠΟΥΔΩΝ ΑΥΤΟΜΑΤΙΣΜΟΥ'!$C$39</definedName>
    <definedName name="Υδραυλικά___Πνευματικά_Συστήματα">'ΠΡΟΓΡΑΜΜΑ ΣΠΟΥΔΩΝ ΑΥΤΟΜΑΤΙΣΜΟΥ'!$C$45</definedName>
    <definedName name="Φιλοσοφία_Τεχνολογίας_και_Επιστήμης">'ΠΡΟΓΡΑΜΜΑ ΣΠΟΥΔΩΝ ΑΥΤΟΜΑΤΙΣΜΟΥ'!$C$12</definedName>
    <definedName name="Φυσικοχημικές_Διεργασίες">'ΠΡΟΓΡΑΜΜΑ ΣΠΟΥΔΩΝ ΑΥΤΟΜΑΤΙΣΜΟΥ'!$C$64</definedName>
    <definedName name="Ψηφιακά_ΣΑΕ">'ΠΡΟΓΡΑΜΜΑ ΣΠΟΥΔΩΝ ΑΥΤΟΜΑΤΙΣΜΟΥ'!$C$53</definedName>
    <definedName name="Ψηφιακά_Συστήματα">'ΠΡΟΓΡΑΜΜΑ ΣΠΟΥΔΩΝ ΑΥΤΟΜΑΤΙΣΜΟΥ'!$C$28</definedName>
    <definedName name="Ψηφιακή_Επεξεργασία_Σήματος">'ΠΡΟΓΡΑΜΜΑ ΣΠΟΥΔΩΝ ΑΥΤΟΜΑΤΙΣΜΟΥ'!$C$46</definedName>
  </definedNames>
  <calcPr calcId="162913"/>
</workbook>
</file>

<file path=xl/calcChain.xml><?xml version="1.0" encoding="utf-8"?>
<calcChain xmlns="http://schemas.openxmlformats.org/spreadsheetml/2006/main">
  <c r="I148" i="1" l="1"/>
  <c r="J148" i="1"/>
  <c r="I160" i="1" l="1"/>
  <c r="J160" i="1"/>
  <c r="I86" i="1"/>
  <c r="J86" i="1"/>
  <c r="I9" i="1"/>
  <c r="J9" i="1"/>
  <c r="I167" i="1" l="1"/>
  <c r="I166" i="1"/>
  <c r="I165" i="1"/>
  <c r="I156" i="1"/>
  <c r="I155" i="1"/>
  <c r="I154" i="1"/>
  <c r="I152" i="1"/>
  <c r="I151" i="1"/>
  <c r="I141" i="1"/>
  <c r="I139" i="1"/>
  <c r="I138" i="1"/>
  <c r="I132" i="1"/>
  <c r="I129" i="1"/>
  <c r="I124" i="1"/>
  <c r="I118" i="1"/>
  <c r="I117" i="1"/>
  <c r="I116" i="1"/>
  <c r="J116" i="1"/>
  <c r="I115" i="1"/>
  <c r="I114" i="1"/>
  <c r="I110" i="1"/>
  <c r="I108" i="1"/>
  <c r="I107" i="1"/>
  <c r="I105" i="1"/>
  <c r="I99" i="1"/>
  <c r="I96" i="1"/>
  <c r="I91" i="1"/>
  <c r="I89" i="1"/>
  <c r="I88" i="1"/>
  <c r="I84" i="1"/>
  <c r="I78" i="1"/>
  <c r="I77" i="1"/>
  <c r="I72" i="1"/>
  <c r="I66" i="1"/>
  <c r="I60" i="1"/>
  <c r="I59" i="1"/>
  <c r="J53" i="1"/>
  <c r="I53" i="1"/>
  <c r="I52" i="1"/>
  <c r="I51" i="1"/>
  <c r="I45" i="1"/>
  <c r="I44" i="1"/>
  <c r="I37" i="1"/>
  <c r="I30" i="1"/>
  <c r="I24" i="1"/>
  <c r="I23" i="1"/>
  <c r="I22" i="1"/>
  <c r="I16" i="1"/>
  <c r="I15" i="1"/>
  <c r="I8" i="1"/>
  <c r="I7" i="1"/>
  <c r="I6" i="1"/>
  <c r="I5" i="1"/>
  <c r="I4" i="1"/>
  <c r="I3" i="1"/>
  <c r="J3" i="1"/>
  <c r="J4" i="1"/>
  <c r="J165" i="1"/>
  <c r="J166" i="1"/>
  <c r="J167" i="1"/>
  <c r="J156" i="1"/>
  <c r="J155" i="1"/>
  <c r="J154" i="1"/>
  <c r="J152" i="1"/>
  <c r="J151" i="1"/>
  <c r="J141" i="1"/>
  <c r="J139" i="1"/>
  <c r="J138" i="1"/>
  <c r="J132" i="1"/>
  <c r="J129" i="1"/>
  <c r="J124" i="1"/>
  <c r="J118" i="1"/>
  <c r="J117" i="1"/>
  <c r="J115" i="1"/>
  <c r="J114" i="1"/>
  <c r="J110" i="1"/>
  <c r="J108" i="1"/>
  <c r="J107" i="1"/>
  <c r="J105" i="1"/>
  <c r="J99" i="1"/>
  <c r="J96" i="1"/>
  <c r="J91" i="1"/>
  <c r="J89" i="1"/>
  <c r="J88" i="1"/>
  <c r="J84" i="1"/>
  <c r="J78" i="1"/>
  <c r="J77" i="1"/>
  <c r="J72" i="1"/>
  <c r="J66" i="1"/>
  <c r="J60" i="1"/>
  <c r="J59" i="1"/>
  <c r="J52" i="1"/>
  <c r="J51" i="1"/>
  <c r="J45" i="1"/>
  <c r="J44" i="1"/>
  <c r="J37" i="1"/>
  <c r="J30" i="1"/>
  <c r="J24" i="1"/>
  <c r="J23" i="1"/>
  <c r="J22" i="1"/>
  <c r="J16" i="1"/>
  <c r="J15" i="1"/>
  <c r="J8" i="1"/>
  <c r="J7" i="1"/>
  <c r="J6" i="1"/>
  <c r="J5" i="1"/>
</calcChain>
</file>

<file path=xl/sharedStrings.xml><?xml version="1.0" encoding="utf-8"?>
<sst xmlns="http://schemas.openxmlformats.org/spreadsheetml/2006/main" count="897" uniqueCount="298">
  <si>
    <t>1o Εξάμηνο</t>
  </si>
  <si>
    <t>Υ/Ε</t>
  </si>
  <si>
    <t>Ωρες Διδασκαλίας</t>
  </si>
  <si>
    <t>ECTS</t>
  </si>
  <si>
    <t>Γραμμική Άλγεβρα Και Θεωρία Μιγαδικών</t>
  </si>
  <si>
    <t>Y</t>
  </si>
  <si>
    <t>Φυσική</t>
  </si>
  <si>
    <t>Στατική.</t>
  </si>
  <si>
    <t>Τεχνική Σχεδίαση</t>
  </si>
  <si>
    <t>Εισαγωγή Στην Επιστήμη των Η/Υ</t>
  </si>
  <si>
    <t>Μαθηματικός Λογισμός</t>
  </si>
  <si>
    <t>Αγγλική Ορολογία</t>
  </si>
  <si>
    <t>Ε</t>
  </si>
  <si>
    <t>Σύνολο</t>
  </si>
  <si>
    <t>2o Εξάμηνο</t>
  </si>
  <si>
    <t>Τεχνολογία Υλικών</t>
  </si>
  <si>
    <t>Προγραμματισμός για Μηχανικούς.</t>
  </si>
  <si>
    <t>Ηλεκτρικά Κυκλώματα</t>
  </si>
  <si>
    <t>Δυναμική.</t>
  </si>
  <si>
    <t>Εφαρμοσμένη Θερμοδυναμική</t>
  </si>
  <si>
    <t>Επιλογής Β1</t>
  </si>
  <si>
    <t>Φιλοσοφία της Τεχνολογίας</t>
  </si>
  <si>
    <t>Ηλεκτροτεχνικά Υλικά</t>
  </si>
  <si>
    <t>Ιστορία Πολιτισμού και Τεχνολογίας</t>
  </si>
  <si>
    <t>Συναρτήσεις πολλών μεταβλητών</t>
  </si>
  <si>
    <t>3o Εξάμηνο</t>
  </si>
  <si>
    <t>Αριθμητική Ανάλυση</t>
  </si>
  <si>
    <t>Ηλεκτρονικά Συστήματα</t>
  </si>
  <si>
    <t>Αντοχή Υλικών.</t>
  </si>
  <si>
    <t>Θεωρία Πιθανοτήτων και Στατιστική</t>
  </si>
  <si>
    <t>Μηχανουργική Τεχνολογία</t>
  </si>
  <si>
    <t>Επιλογής Γ1</t>
  </si>
  <si>
    <t>Βιομηχανική Υγιεινή και Ασφάλεια</t>
  </si>
  <si>
    <t>Κοινωνία Πληροφορίας και 4η Βιομηχανική Επανάσταση</t>
  </si>
  <si>
    <t>Ειδικά Θέματα Φυσικής</t>
  </si>
  <si>
    <t>4o Εξάμηνο</t>
  </si>
  <si>
    <t>Στοιχεία Μηχανών Ι</t>
  </si>
  <si>
    <t>Θεωρία Μετασχηματισμών</t>
  </si>
  <si>
    <t>Μετρολογία-Έλεγχος ποιότητας</t>
  </si>
  <si>
    <t>Ρευστομηχανική.</t>
  </si>
  <si>
    <t>Συστήματα Παραγωγής</t>
  </si>
  <si>
    <t>Επιλογής Δ1</t>
  </si>
  <si>
    <t>Μικροηλεκτρομηχανικά Συστήματα.</t>
  </si>
  <si>
    <t>Αντικειμενοστρεφής Προγραμματισμός</t>
  </si>
  <si>
    <t>Προηγμένα Ψηφιακά Συστήματα</t>
  </si>
  <si>
    <t>Διαχείριση Αξιοπιστίας στο Διαδίκτυο των πραγμάτων</t>
  </si>
  <si>
    <t>5o Εξάμηνο</t>
  </si>
  <si>
    <t>Μηχανικές Διαμορφώσεις</t>
  </si>
  <si>
    <t>Συστήματα Αυτομάτου Ελέγχου Ι</t>
  </si>
  <si>
    <t>Ηλεκτρικές Μηχανές &amp; Συστήματα οδήγης κινητήρων Ι</t>
  </si>
  <si>
    <t>Βάσεις και Δομές Δεδομένων</t>
  </si>
  <si>
    <t>Επιλογής Ε1</t>
  </si>
  <si>
    <t>Επιλογής Ε2</t>
  </si>
  <si>
    <t>Επιλογής Ε1-Ε2</t>
  </si>
  <si>
    <t>Μη Καταστροφικοί Έλεγχοι</t>
  </si>
  <si>
    <t>Ενσωματωμένα Συστήματα</t>
  </si>
  <si>
    <t>Συστήματα Υποστήρηξης Αποφάσεων</t>
  </si>
  <si>
    <t>Γενικευμένη Θεωρία Συστημάτων</t>
  </si>
  <si>
    <t>Αεροδυναμική.</t>
  </si>
  <si>
    <t>Στοιχεία Μηχανών ΙΙ</t>
  </si>
  <si>
    <t>Υδραυλικά και Πνευματικά Συστήματα</t>
  </si>
  <si>
    <t>6o Εξάμηνο</t>
  </si>
  <si>
    <t>Μετάδοση Θερμότητας</t>
  </si>
  <si>
    <t>Τεχνολογική Μέθοδος Σχεδιασμού και CAD-CAM-CAE</t>
  </si>
  <si>
    <t>Προγραμματιζόμενοι Ελεγκτές και Εποπτικά Συστήματα</t>
  </si>
  <si>
    <t>Επιχειρησιακή Έρευνα</t>
  </si>
  <si>
    <t>Επιλογής ΣΤ1</t>
  </si>
  <si>
    <t>Επιλογής ΣΤ2</t>
  </si>
  <si>
    <t>Επιλογής ΣΤ1-ΣΤ2</t>
  </si>
  <si>
    <t>Συστήματα Αυτομάτου Ελέγχου ΙΙ</t>
  </si>
  <si>
    <t>Βιομηχανική ΠΛηροφορική</t>
  </si>
  <si>
    <t>Ηλεκτρικές Μηχανές &amp; Συστήματα οδήγησης κινητήρων ΙΙ</t>
  </si>
  <si>
    <t>Τριβολογία</t>
  </si>
  <si>
    <t>Ηλεκτρικά Συστήματα Οχημάτων</t>
  </si>
  <si>
    <t>Βιομηχανικά Δίκτυα</t>
  </si>
  <si>
    <t>Τεχνολογία Συγκολήσεων</t>
  </si>
  <si>
    <t>Σήματα Πληροφορία και Επικοινωνία</t>
  </si>
  <si>
    <t>7o Εξάμηνο</t>
  </si>
  <si>
    <t>Πληροφοριακά Συστήματα</t>
  </si>
  <si>
    <t>Αρχές Οικονομικής Θεωρίας: Μίκρο-Μάκρο οικονομία</t>
  </si>
  <si>
    <t>Θερμικές Μηχανές</t>
  </si>
  <si>
    <t>Τεχνολογία Οχημάτων</t>
  </si>
  <si>
    <t>Διοίκηση Έργων</t>
  </si>
  <si>
    <t>Επιλογής Ζ1</t>
  </si>
  <si>
    <t>Επιλογής Ζ2</t>
  </si>
  <si>
    <t>Επιλογής Ζ1-Ζ2</t>
  </si>
  <si>
    <t>Νανοτεχνολογία</t>
  </si>
  <si>
    <t>Φυσικοχημικές Διεργασίες</t>
  </si>
  <si>
    <t>Ενεργειακά ηλεκτρονικά συστήματα &amp; εξοικονόμηση ενέργειας</t>
  </si>
  <si>
    <t>Τεχνικές βελτιστοποίησης</t>
  </si>
  <si>
    <t>Προηγμένος έλεγχος ηλεκτρικών μηχανών</t>
  </si>
  <si>
    <t>Ηλεκτρονικά συστήματα οχημάτων</t>
  </si>
  <si>
    <t>Συστήματα αυτομάτου ελέγχου ΙΙΙ.</t>
  </si>
  <si>
    <t>8o Εξάμηνο</t>
  </si>
  <si>
    <t>Μοντελοποίηση και προσομοίωση συστημάτων</t>
  </si>
  <si>
    <t>Ασύρματα Συστήματα και Δίκτυα</t>
  </si>
  <si>
    <t>Μικρουπολογιστές στην Παραγωγή</t>
  </si>
  <si>
    <t>Ηλεκτρικές Εγκαταστάσεις</t>
  </si>
  <si>
    <t>Εργαλειομηχανές CNC</t>
  </si>
  <si>
    <t>Επιλογής Η1</t>
  </si>
  <si>
    <t>Επιλογής Η2</t>
  </si>
  <si>
    <t>Επιλογής Η1-Η2</t>
  </si>
  <si>
    <t>Logistics και μεταφορές</t>
  </si>
  <si>
    <t>Έλεγχος Διεργασιών</t>
  </si>
  <si>
    <t>Μέθοδος πεπερασμένων στοιχείων</t>
  </si>
  <si>
    <t>Οχήματα εκτος δρόμου</t>
  </si>
  <si>
    <t>Μηχατρονική</t>
  </si>
  <si>
    <t>Αυτοοδηγούμενα Συστήματα</t>
  </si>
  <si>
    <t>Ανανεώσιμες πηγές ενέργειας</t>
  </si>
  <si>
    <t>Δυναμική οχημάτων.</t>
  </si>
  <si>
    <t>Συστήματα μετάδοσης κίνησης</t>
  </si>
  <si>
    <t>Ψηφιακά συστήματα αυτομάτου ελέγχου.</t>
  </si>
  <si>
    <t>Επιχειρηματικότητα</t>
  </si>
  <si>
    <t>Συστήματα διαχείρισης γνώσης</t>
  </si>
  <si>
    <t>9o Εξάμηνο</t>
  </si>
  <si>
    <t>Ρομποτική</t>
  </si>
  <si>
    <t>Διαχείριση Εφοδιαστικής Αλυσίδας</t>
  </si>
  <si>
    <t>Περιβαλλοντική Μηχανική</t>
  </si>
  <si>
    <t>Αλληλεπίδραση Ανθρώπου με συστήματα Μηχατρονικής</t>
  </si>
  <si>
    <t>Επιλογής Θ1</t>
  </si>
  <si>
    <t>Επιλογής Θ2</t>
  </si>
  <si>
    <t>Επιλογής Θ3</t>
  </si>
  <si>
    <t>Επιλογής Θ1-Θ2-Θ3</t>
  </si>
  <si>
    <t>Μηχανήματα έργων</t>
  </si>
  <si>
    <t>CIM</t>
  </si>
  <si>
    <t>Ειδικά κεφάλαια ηλεκτρικών μηχανών</t>
  </si>
  <si>
    <t>Διεργασίες εναλλαγής αερίων θερμικών μηχανών</t>
  </si>
  <si>
    <t>Πρακτική Άσκηση</t>
  </si>
  <si>
    <t>Ευφυή συστήματα</t>
  </si>
  <si>
    <t>Ηλεκτροκίνιση</t>
  </si>
  <si>
    <t>Στοχαστικές Διαδικασίες</t>
  </si>
  <si>
    <t>Μικροελεγκτές</t>
  </si>
  <si>
    <t>Κλασικοί βιομηχανικοί αυτοματισμοί</t>
  </si>
  <si>
    <t>10o Εξάμηνο</t>
  </si>
  <si>
    <t>Διπλωματική</t>
  </si>
  <si>
    <t>-</t>
  </si>
  <si>
    <t> </t>
  </si>
  <si>
    <t>DIPLOMA SUPPLEMENT</t>
  </si>
  <si>
    <t>ΠΡΟΓΡΑΜΜΑ ΣΠΟΥΔΩΝ ΜΗΧΑΝΙΚΩΝ ΠΑΡΑΓΩΓΗΣ ΚΑΙ ΔΙΟΙΚΗΣΗΣ</t>
  </si>
  <si>
    <t>ΜΑΘΗΜΑΤΑ ΜΗΧΑΝΙΚΩΝ ΑΥΤΟΜΑΤΙΣΜΟΥ</t>
  </si>
  <si>
    <t>Εξάμηνο</t>
  </si>
  <si>
    <t>1ο</t>
  </si>
  <si>
    <t>Υ</t>
  </si>
  <si>
    <t>2ο</t>
  </si>
  <si>
    <t>ΥΕ</t>
  </si>
  <si>
    <t>3ο</t>
  </si>
  <si>
    <t>7ο</t>
  </si>
  <si>
    <t>5ο</t>
  </si>
  <si>
    <t>4ο</t>
  </si>
  <si>
    <t>6ο</t>
  </si>
  <si>
    <t>Αγγλική Ορολογία Αυτοματισμού</t>
  </si>
  <si>
    <t>8ο</t>
  </si>
  <si>
    <t>Ειδ. Κεφ. Εγκαταστάσεων</t>
  </si>
  <si>
    <t xml:space="preserve">ΔΙΔΑΣΚΩΝ </t>
  </si>
  <si>
    <t>ΥΦΟΥΛΗΣ</t>
  </si>
  <si>
    <t>ΜΕΤΑΔΙΔΑΚΤΟΡΑΣ</t>
  </si>
  <si>
    <t>ΑΙΣΟΠΟΥΛΟΣ</t>
  </si>
  <si>
    <t>ΚΟΡΛΟΣ</t>
  </si>
  <si>
    <t>ΜΑΝΩΛΑΚΗΣ</t>
  </si>
  <si>
    <t>ΚΟΣΜΑΝΗΣ</t>
  </si>
  <si>
    <t>ΚΟΣΜΑΝΗΣ-ΤΡΙΑΝΤΑΦΥΛΛΙΔΗΣ</t>
  </si>
  <si>
    <t>ΤΖΙΟΥΡΤΖΟΥΜΗΣ</t>
  </si>
  <si>
    <t>ΞΑΝΘΟΣ</t>
  </si>
  <si>
    <t>ΚΙΖΗΡΟΓΛΟΥ</t>
  </si>
  <si>
    <t>ΚΙΖΗΡΟΓΛΟΥ-ΝΙΚΟΛΑΪΔΗΣ</t>
  </si>
  <si>
    <t>ΠΑΠΑΔΟΠΟΥΛΟΥ Φ.</t>
  </si>
  <si>
    <t>ΜΠΑΖΙΟΣ</t>
  </si>
  <si>
    <t>ΠΑΠΑΔΟΠΟΥΛΟΥ</t>
  </si>
  <si>
    <t>ΔΕΛΗΠΟΡΑΝΙΔΗΣ</t>
  </si>
  <si>
    <t>ΔΡΑΚΑΚΗ</t>
  </si>
  <si>
    <t>ΠΑΡΑΔΕΙΣΙΑΔΗΣ</t>
  </si>
  <si>
    <t>ΠΑΠΑΔΟΠΟΥΛΟΥ Σ.</t>
  </si>
  <si>
    <t>ΣΤΕΡΓΙΟΠΟΥΛΟΣ</t>
  </si>
  <si>
    <t>ΣΤΕΡΓΙΟΠΟΥΛΟΣ-ΤΡΙΑΝΤΑΦΥΛΛΙΔΗΣ</t>
  </si>
  <si>
    <t>ΜΠΕΧΤΣΗΣ</t>
  </si>
  <si>
    <t>ΓΩΓΟΥΣΗΣ</t>
  </si>
  <si>
    <t xml:space="preserve">ΓΩΓΟΥΣΗΣ-ΑΝΔΡΑΣ </t>
  </si>
  <si>
    <t>ΤΣΑΓΚΑΡΗΣ</t>
  </si>
  <si>
    <t>ΚΩΣΤΟΓΛΟΥ</t>
  </si>
  <si>
    <t>ΗΛΙΟΥΔΗΣ</t>
  </si>
  <si>
    <t>ΝΙΚΟΛΑΪΔΗΣ</t>
  </si>
  <si>
    <t>ΤΡΙΑΝΤΑΦΥΛΛΙΔΗΣ</t>
  </si>
  <si>
    <t>ΓΩΓΟΥΣΗΣ-ΑΝΔΡΑΣ</t>
  </si>
  <si>
    <t>ΑΝΔΡΑΣ</t>
  </si>
  <si>
    <t>ΝΙΚΟΛΑΙΔΗΣ</t>
  </si>
  <si>
    <t xml:space="preserve">ΝΙΚΟΛΑΙΔΗΣ </t>
  </si>
  <si>
    <t>ΤΖΙΩΝΑΣ</t>
  </si>
  <si>
    <t xml:space="preserve">ΚΙΖΗΡΟΓΛΟΥ </t>
  </si>
  <si>
    <t>ΑΪΣΟΠΟΥΛΟΣ</t>
  </si>
  <si>
    <t>ΤΡΙΑΝΤΑΦΥΛΙΔΗΣ</t>
  </si>
  <si>
    <t>ΤΖΙΟΥΡΤΖΙΟΥΜΗΣ</t>
  </si>
  <si>
    <t xml:space="preserve">ΘΕΩΡΙΑ </t>
  </si>
  <si>
    <t>ΑΣΚΗΣΕΙΣ ΠΡΑΞΕΙΣ</t>
  </si>
  <si>
    <t>ΕΡΓΑΣΤΗΡΙΟ</t>
  </si>
  <si>
    <t>Κωδικός</t>
  </si>
  <si>
    <t>Ώρες Θ.</t>
  </si>
  <si>
    <t>Ώρες Α.Π.</t>
  </si>
  <si>
    <t>Ώρες Ε.</t>
  </si>
  <si>
    <t>ΔΜ Θ.</t>
  </si>
  <si>
    <t>ΔΜ Ε.</t>
  </si>
  <si>
    <t>Μαθηματικά</t>
  </si>
  <si>
    <t>Τεχνική Φυσική</t>
  </si>
  <si>
    <t>Προγραμματισμός Υπολογιστών Ι</t>
  </si>
  <si>
    <t>Ηλεκτροτεχνία</t>
  </si>
  <si>
    <t>Σχεδίαση με Η/Υ (CAD)</t>
  </si>
  <si>
    <t>16.Χ</t>
  </si>
  <si>
    <t>Επιλογή Α</t>
  </si>
  <si>
    <t>16.1</t>
  </si>
  <si>
    <t>Εισαγωγή στην Οικονομία &amp; Διοίκηση</t>
  </si>
  <si>
    <t>ΔΟΝΑ</t>
  </si>
  <si>
    <t>16.2</t>
  </si>
  <si>
    <t>Ασφάλεια Εργασίας</t>
  </si>
  <si>
    <t>16.3</t>
  </si>
  <si>
    <t>Διαχείριση Έργων</t>
  </si>
  <si>
    <t>16.4</t>
  </si>
  <si>
    <t>Φιλοσοφία Τεχνολογίας και Επιστήμης</t>
  </si>
  <si>
    <t>16.5</t>
  </si>
  <si>
    <t>Ιστορία και Εξέλιξη Αυτοματισμού</t>
  </si>
  <si>
    <t>Υ/Π/Ε</t>
  </si>
  <si>
    <t>Εφαρμοσμένα Μαθηματικά</t>
  </si>
  <si>
    <t>Προγραμματισμός Υπολογιστών II</t>
  </si>
  <si>
    <t>Ηλεκτρονική</t>
  </si>
  <si>
    <t>Εφαρμοσμένη Μηχανική - Γενική Μηχανολογία</t>
  </si>
  <si>
    <t>Ηλεκτρονική Αυτοματισμών</t>
  </si>
  <si>
    <t>Ψηφιακά Συστήματα</t>
  </si>
  <si>
    <t>Ηλεκτρικές Μηχανές</t>
  </si>
  <si>
    <t>Ηλεκτρονικά Ισχύος</t>
  </si>
  <si>
    <t>Μετρολογία - Οργανολογία</t>
  </si>
  <si>
    <t>Κλασικές Εγκαταστάσεις Αυτοματισμού</t>
  </si>
  <si>
    <t>Τηλεπικοινωνιακά Συστήματα</t>
  </si>
  <si>
    <t>Βιομηχανικοί Ελεγκτές και Σερβοκινητήρια Συστήματα</t>
  </si>
  <si>
    <t>Υδραυλικά - Πνευματικά Συστήματα</t>
  </si>
  <si>
    <t>Ψηφιακή Επεξεργασία Σήματος</t>
  </si>
  <si>
    <t>Μικροϋπολογιστές</t>
  </si>
  <si>
    <t>Δίκτυα Η/Υ - Βιομηχανικά Δίκτυα</t>
  </si>
  <si>
    <t>Ψηφιακά ΣΑΕ</t>
  </si>
  <si>
    <t>Ρομποτική &amp; Πλασματική Πραγματικότητα</t>
  </si>
  <si>
    <t>Τεχνολογική μέθοδος σχεδιασμού και CAD-CAM-CAE</t>
  </si>
  <si>
    <t>65.Χ</t>
  </si>
  <si>
    <t>Επιλογή ΣΤ1</t>
  </si>
  <si>
    <t>ΜΓΥ</t>
  </si>
  <si>
    <t>66.Χ</t>
  </si>
  <si>
    <t>Επιλογή ΣΤ2</t>
  </si>
  <si>
    <t>ΜΕ ή ΜΕΥ</t>
  </si>
  <si>
    <t>65.1</t>
  </si>
  <si>
    <t>Ανανεώσιμες Πηγές Ενέργειας</t>
  </si>
  <si>
    <t>65.2</t>
  </si>
  <si>
    <t>Μη Καταστροφικές Δοκιμές και Μετρήσεις</t>
  </si>
  <si>
    <t>65.3</t>
  </si>
  <si>
    <t>Σχεδιασμός Βιομηχανικών Προϊόντων</t>
  </si>
  <si>
    <t>65.4</t>
  </si>
  <si>
    <t>Ειδικά Κεφάλαια Δικτύων - Ασύρματα Δίκτυα Αισθητήρων</t>
  </si>
  <si>
    <t>66.1</t>
  </si>
  <si>
    <t>ΜΕ/ΜΕΥ</t>
  </si>
  <si>
    <t>66.2</t>
  </si>
  <si>
    <t>Προγραμματισμός ΙΙΙ</t>
  </si>
  <si>
    <t>66.3</t>
  </si>
  <si>
    <t>66.4</t>
  </si>
  <si>
    <t>Μαθηματική Μοντελοποίηση - Αναγνώριση Συστημάτων</t>
  </si>
  <si>
    <t>66.5</t>
  </si>
  <si>
    <t>Αλληλεπίδραση ανθρώπου με συστήματα μηχατρονικής</t>
  </si>
  <si>
    <t>66.6</t>
  </si>
  <si>
    <t>Ειδικά Κεφάλαια Ελέγχου Ηλεκτρικών Μηχανών</t>
  </si>
  <si>
    <t>Ευφυής Έλεγχος</t>
  </si>
  <si>
    <t>Προγραμματιζόμενοι Βιομηχανικοί Αυτοματισμοί</t>
  </si>
  <si>
    <t>Στοιχ. διαμορφωτικής μηχανολογίας και προγραμματιζόμενες εργαλειομηχανές CNC</t>
  </si>
  <si>
    <t>Εποπτικός Έλεγχος και Ανάκτηση δεδομένων SCADA</t>
  </si>
  <si>
    <t>76.Χ</t>
  </si>
  <si>
    <t>Επιλογή Ζ</t>
  </si>
  <si>
    <t>ΕΥ</t>
  </si>
  <si>
    <t>76.1</t>
  </si>
  <si>
    <t>Προηγμένα Συστήματα Ελέγχου</t>
  </si>
  <si>
    <t>76.2</t>
  </si>
  <si>
    <t>Σχεδιασμός και Υλοποίηση Αισθητήρων</t>
  </si>
  <si>
    <t>76.3</t>
  </si>
  <si>
    <t>Πιθανότητες και Στοχαστικές Διαδικασίες</t>
  </si>
  <si>
    <t>76.4</t>
  </si>
  <si>
    <t>Διαχείριση και Έλεγχος Εφοδιαστικής Αλυσίδας</t>
  </si>
  <si>
    <t>76.5</t>
  </si>
  <si>
    <t>Μη Γραμμική Δυναμική και Σχεδιασμός - Κατασκευή Συστημάτων Αυτομάτου Ελέγχου</t>
  </si>
  <si>
    <t>ΔΜ</t>
  </si>
  <si>
    <t>Πτυχιακή Εργασία</t>
  </si>
  <si>
    <t>1ο Εξάμηνο</t>
  </si>
  <si>
    <t>2ο Εξάμηνο</t>
  </si>
  <si>
    <t>3ο Εξάμηνο</t>
  </si>
  <si>
    <t>4ο Εξάμηνο</t>
  </si>
  <si>
    <t>5ο Εξάμηνο</t>
  </si>
  <si>
    <t>6ο Εξάμηνο</t>
  </si>
  <si>
    <t>7ο Εξάμηνο</t>
  </si>
  <si>
    <t>8ο Εξάμηνο</t>
  </si>
  <si>
    <t>ΠΡΟΣΟΧΗ!!!</t>
  </si>
  <si>
    <t>Περασμένο?</t>
  </si>
  <si>
    <t>ΟΧΙ</t>
  </si>
  <si>
    <t>ΝΑΙ</t>
  </si>
  <si>
    <t>ΕΛΕΓΧΟΣ</t>
  </si>
  <si>
    <t>ΤΩΡΑ</t>
  </si>
  <si>
    <r>
      <rPr>
        <b/>
        <u/>
        <sz val="12"/>
        <rFont val="Arial"/>
        <family val="2"/>
        <charset val="161"/>
      </rPr>
      <t>Υπόμνημα</t>
    </r>
    <r>
      <rPr>
        <sz val="10"/>
        <rFont val="Arial"/>
        <family val="2"/>
        <charset val="161"/>
      </rPr>
      <t xml:space="preserve">
Υ/Π/Ε/ΕΥ : Υποχρεωτικό / Προαιρετικό / Επιλογής / Επιλογής Υποχρεωτικό
Ώρες Θ.-Α.Π.-Ε: Ώρες Θεωρίας -Ασκήσεις Πράξης- Εργαστηρίου
ΔΜ Θ-Ε: Διδακτικές Μονάδες Θεωρίας - Εργαστηρίου
ΜΓΥ: Μάθημα Γενικού Υποβάθρου
MEY: Μάθημα Ειδικού Υποβάθρου
ΜΕ: Μάθημα Ειδίκευσης
ΔΟΝΑ: Μάθημα Διοίκησης, Οικονομίας, Νομοθεσίας ή Ανθρωπιστικών επιστημών</t>
    </r>
  </si>
  <si>
    <r>
      <rPr>
        <b/>
        <u/>
        <sz val="11"/>
        <color theme="1"/>
        <rFont val="Liberation Sans"/>
        <charset val="161"/>
      </rPr>
      <t>Για την απόκτηση πτυχίου χρειάζονται τα εξής:</t>
    </r>
    <r>
      <rPr>
        <sz val="11"/>
        <color theme="1"/>
        <rFont val="Liberation Sans"/>
        <charset val="161"/>
      </rPr>
      <t xml:space="preserve">
1. Επιτυχής παρακολούθηση</t>
    </r>
    <r>
      <rPr>
        <b/>
        <sz val="11"/>
        <color theme="1"/>
        <rFont val="Liberation Sans"/>
        <charset val="161"/>
      </rPr>
      <t xml:space="preserve"> 34</t>
    </r>
    <r>
      <rPr>
        <sz val="11"/>
        <color theme="1"/>
        <rFont val="Liberation Sans"/>
        <charset val="161"/>
      </rPr>
      <t xml:space="preserve"> υποχρεωτικών μαθημάτων
2. Επιτυχής παρακολούθηση τουλάχιστον  </t>
    </r>
    <r>
      <rPr>
        <b/>
        <sz val="11"/>
        <color theme="1"/>
        <rFont val="Liberation Sans"/>
        <charset val="161"/>
      </rPr>
      <t>4</t>
    </r>
    <r>
      <rPr>
        <sz val="11"/>
        <color theme="1"/>
        <rFont val="Liberation Sans"/>
        <charset val="161"/>
      </rPr>
      <t xml:space="preserve"> υποχρεωτικής Επιλογής μαθημάτων
3. Πρακτική Άσκηση
4. Πτυχιακή Εργασία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</si>
</sst>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Liberation Sans"/>
      <charset val="161"/>
    </font>
    <font>
      <sz val="11"/>
      <color theme="1"/>
      <name val="Liberation Sans"/>
      <charset val="161"/>
    </font>
    <font>
      <b/>
      <sz val="10"/>
      <color rgb="FF000000"/>
      <name val="Liberation Sans"/>
      <charset val="161"/>
    </font>
    <font>
      <sz val="10"/>
      <color rgb="FFFFFFFF"/>
      <name val="Liberation Sans"/>
      <charset val="161"/>
    </font>
    <font>
      <sz val="10"/>
      <color rgb="FFCC0000"/>
      <name val="Liberation Sans"/>
      <charset val="161"/>
    </font>
    <font>
      <b/>
      <sz val="10"/>
      <color rgb="FFFFFFFF"/>
      <name val="Liberation Sans"/>
      <charset val="161"/>
    </font>
    <font>
      <i/>
      <sz val="10"/>
      <color rgb="FF808080"/>
      <name val="Liberation Sans"/>
      <charset val="161"/>
    </font>
    <font>
      <sz val="10"/>
      <color rgb="FF006600"/>
      <name val="Liberation Sans"/>
      <charset val="161"/>
    </font>
    <font>
      <b/>
      <sz val="24"/>
      <color rgb="FF000000"/>
      <name val="Liberation Sans"/>
      <charset val="161"/>
    </font>
    <font>
      <sz val="18"/>
      <color rgb="FF000000"/>
      <name val="Liberation Sans"/>
      <charset val="161"/>
    </font>
    <font>
      <sz val="12"/>
      <color rgb="FF000000"/>
      <name val="Liberation Sans"/>
      <charset val="161"/>
    </font>
    <font>
      <sz val="10"/>
      <color rgb="FF996600"/>
      <name val="Liberation Sans"/>
      <charset val="161"/>
    </font>
    <font>
      <sz val="10"/>
      <color rgb="FF333333"/>
      <name val="Liberation Sans"/>
      <charset val="161"/>
    </font>
    <font>
      <b/>
      <sz val="10"/>
      <color theme="1"/>
      <name val="Liberation Serif"/>
      <charset val="161"/>
    </font>
    <font>
      <sz val="10"/>
      <color theme="1"/>
      <name val="Liberation Serif"/>
      <charset val="161"/>
    </font>
    <font>
      <i/>
      <sz val="10"/>
      <color theme="1"/>
      <name val="Liberation Serif"/>
      <charset val="161"/>
    </font>
    <font>
      <i/>
      <sz val="11"/>
      <color theme="1"/>
      <name val="Liberation Sans"/>
      <charset val="161"/>
    </font>
    <font>
      <b/>
      <i/>
      <sz val="18"/>
      <color theme="1"/>
      <name val="Liberation Sans"/>
      <charset val="161"/>
    </font>
    <font>
      <b/>
      <sz val="18"/>
      <color theme="1"/>
      <name val="Liberation Sans"/>
      <charset val="161"/>
    </font>
    <font>
      <b/>
      <sz val="12"/>
      <color theme="1"/>
      <name val="Liberation Sans"/>
      <charset val="161"/>
    </font>
    <font>
      <b/>
      <sz val="22"/>
      <color theme="1"/>
      <name val="Liberation Sans"/>
      <charset val="161"/>
    </font>
    <font>
      <b/>
      <sz val="11"/>
      <color theme="1"/>
      <name val="Liberation Sans"/>
      <charset val="161"/>
    </font>
    <font>
      <b/>
      <u/>
      <sz val="11"/>
      <color theme="1"/>
      <name val="Liberation Sans"/>
      <charset val="161"/>
    </font>
    <font>
      <sz val="11"/>
      <name val="Liberation Sans"/>
      <charset val="161"/>
    </font>
    <font>
      <b/>
      <i/>
      <sz val="10"/>
      <color rgb="FFFF0000"/>
      <name val="Liberation Serif"/>
      <charset val="161"/>
    </font>
    <font>
      <i/>
      <sz val="10"/>
      <name val="Liberation Serif"/>
      <charset val="161"/>
    </font>
    <font>
      <b/>
      <sz val="11"/>
      <color rgb="FFFF0000"/>
      <name val="Liberation Sans"/>
      <charset val="161"/>
    </font>
    <font>
      <sz val="10"/>
      <name val="Arial"/>
      <family val="2"/>
      <charset val="161"/>
    </font>
    <font>
      <b/>
      <u/>
      <sz val="12"/>
      <name val="Arial"/>
      <family val="2"/>
      <charset val="161"/>
    </font>
    <font>
      <i/>
      <sz val="10"/>
      <color theme="1"/>
      <name val="Liberation Sans"/>
      <charset val="16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71">
    <xf numFmtId="0" fontId="0" fillId="0" borderId="0" xfId="0"/>
    <xf numFmtId="0" fontId="0" fillId="0" borderId="0" xfId="0" applyFill="1"/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0" fillId="0" borderId="0" xfId="0" applyBorder="1"/>
    <xf numFmtId="0" fontId="14" fillId="0" borderId="2" xfId="0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/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 wrapText="1"/>
    </xf>
    <xf numFmtId="0" fontId="0" fillId="0" borderId="2" xfId="0" applyBorder="1"/>
    <xf numFmtId="0" fontId="14" fillId="0" borderId="13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wrapText="1"/>
    </xf>
    <xf numFmtId="0" fontId="13" fillId="0" borderId="19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/>
    <xf numFmtId="0" fontId="13" fillId="0" borderId="20" xfId="0" applyFont="1" applyFill="1" applyBorder="1" applyAlignment="1">
      <alignment horizontal="center" wrapText="1"/>
    </xf>
    <xf numFmtId="0" fontId="0" fillId="0" borderId="13" xfId="0" applyFill="1" applyBorder="1"/>
    <xf numFmtId="0" fontId="0" fillId="0" borderId="14" xfId="0" applyBorder="1"/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6" xfId="0" applyFill="1" applyBorder="1" applyAlignment="1">
      <alignment horizontal="right"/>
    </xf>
    <xf numFmtId="0" fontId="13" fillId="0" borderId="2" xfId="0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wrapText="1"/>
    </xf>
    <xf numFmtId="0" fontId="15" fillId="0" borderId="13" xfId="0" applyFont="1" applyFill="1" applyBorder="1"/>
    <xf numFmtId="0" fontId="16" fillId="0" borderId="13" xfId="0" applyFont="1" applyFill="1" applyBorder="1"/>
    <xf numFmtId="0" fontId="15" fillId="0" borderId="13" xfId="0" applyFont="1" applyFill="1" applyBorder="1" applyAlignment="1"/>
    <xf numFmtId="0" fontId="15" fillId="0" borderId="13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14" fillId="0" borderId="13" xfId="0" applyFont="1" applyFill="1" applyBorder="1" applyAlignment="1"/>
    <xf numFmtId="0" fontId="14" fillId="0" borderId="2" xfId="0" applyFont="1" applyFill="1" applyBorder="1" applyAlignment="1"/>
    <xf numFmtId="0" fontId="0" fillId="0" borderId="2" xfId="0" applyBorder="1" applyAlignment="1">
      <alignment wrapText="1"/>
    </xf>
    <xf numFmtId="0" fontId="0" fillId="0" borderId="16" xfId="0" applyFill="1" applyBorder="1"/>
    <xf numFmtId="0" fontId="0" fillId="0" borderId="17" xfId="0" applyBorder="1"/>
    <xf numFmtId="0" fontId="0" fillId="0" borderId="25" xfId="0" applyBorder="1"/>
    <xf numFmtId="0" fontId="14" fillId="0" borderId="16" xfId="0" applyFont="1" applyFill="1" applyBorder="1" applyAlignment="1">
      <alignment wrapText="1"/>
    </xf>
    <xf numFmtId="0" fontId="14" fillId="0" borderId="17" xfId="0" applyFont="1" applyFill="1" applyBorder="1"/>
    <xf numFmtId="0" fontId="14" fillId="0" borderId="20" xfId="0" applyFont="1" applyFill="1" applyBorder="1"/>
    <xf numFmtId="0" fontId="16" fillId="0" borderId="16" xfId="0" applyFont="1" applyFill="1" applyBorder="1"/>
    <xf numFmtId="0" fontId="0" fillId="0" borderId="17" xfId="0" applyBorder="1" applyAlignment="1">
      <alignment horizontal="right"/>
    </xf>
    <xf numFmtId="0" fontId="0" fillId="0" borderId="25" xfId="0" applyBorder="1" applyAlignment="1">
      <alignment horizontal="right"/>
    </xf>
    <xf numFmtId="0" fontId="15" fillId="0" borderId="16" xfId="0" applyFont="1" applyFill="1" applyBorder="1" applyAlignment="1">
      <alignment wrapText="1"/>
    </xf>
    <xf numFmtId="0" fontId="15" fillId="0" borderId="16" xfId="0" applyFont="1" applyFill="1" applyBorder="1"/>
    <xf numFmtId="0" fontId="15" fillId="0" borderId="16" xfId="0" applyFont="1" applyFill="1" applyBorder="1" applyAlignment="1"/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0" fillId="0" borderId="13" xfId="0" applyBorder="1"/>
    <xf numFmtId="0" fontId="0" fillId="0" borderId="16" xfId="0" applyBorder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8" xfId="0" applyFont="1" applyBorder="1"/>
    <xf numFmtId="0" fontId="19" fillId="0" borderId="24" xfId="0" applyFont="1" applyBorder="1"/>
    <xf numFmtId="0" fontId="19" fillId="0" borderId="23" xfId="0" applyFont="1" applyBorder="1"/>
    <xf numFmtId="0" fontId="0" fillId="0" borderId="1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8" xfId="0" applyBorder="1"/>
    <xf numFmtId="0" fontId="0" fillId="0" borderId="39" xfId="0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23" fillId="0" borderId="2" xfId="0" applyFont="1" applyBorder="1"/>
    <xf numFmtId="0" fontId="0" fillId="0" borderId="7" xfId="0" applyBorder="1" applyAlignment="1"/>
    <xf numFmtId="0" fontId="0" fillId="0" borderId="0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18" fillId="0" borderId="0" xfId="0" applyFont="1" applyBorder="1" applyAlignment="1">
      <alignment horizontal="center" vertical="center" wrapText="1"/>
    </xf>
    <xf numFmtId="0" fontId="14" fillId="0" borderId="41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 wrapText="1"/>
    </xf>
    <xf numFmtId="0" fontId="13" fillId="0" borderId="41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center"/>
    </xf>
    <xf numFmtId="0" fontId="14" fillId="0" borderId="41" xfId="0" applyFont="1" applyFill="1" applyBorder="1"/>
    <xf numFmtId="0" fontId="14" fillId="0" borderId="22" xfId="0" applyFont="1" applyFill="1" applyBorder="1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25" fillId="0" borderId="21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wrapText="1"/>
    </xf>
    <xf numFmtId="0" fontId="24" fillId="0" borderId="15" xfId="0" applyFont="1" applyFill="1" applyBorder="1" applyAlignment="1">
      <alignment horizontal="left" wrapText="1"/>
    </xf>
    <xf numFmtId="0" fontId="24" fillId="0" borderId="13" xfId="0" applyFont="1" applyFill="1" applyBorder="1" applyAlignment="1">
      <alignment wrapText="1"/>
    </xf>
    <xf numFmtId="0" fontId="26" fillId="0" borderId="2" xfId="0" applyFont="1" applyBorder="1"/>
    <xf numFmtId="0" fontId="15" fillId="0" borderId="26" xfId="0" applyFont="1" applyFill="1" applyBorder="1" applyAlignment="1">
      <alignment wrapText="1"/>
    </xf>
    <xf numFmtId="0" fontId="0" fillId="0" borderId="2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3" fillId="11" borderId="43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0" fillId="0" borderId="27" xfId="0" applyBorder="1"/>
    <xf numFmtId="0" fontId="14" fillId="0" borderId="46" xfId="0" applyFont="1" applyFill="1" applyBorder="1" applyAlignment="1">
      <alignment wrapText="1"/>
    </xf>
    <xf numFmtId="0" fontId="14" fillId="0" borderId="47" xfId="0" applyFont="1" applyFill="1" applyBorder="1" applyAlignment="1">
      <alignment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8" xfId="0" applyFont="1" applyFill="1" applyBorder="1" applyAlignment="1">
      <alignment horizontal="center" vertical="center" wrapText="1"/>
    </xf>
    <xf numFmtId="0" fontId="13" fillId="9" borderId="49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0" fillId="9" borderId="42" xfId="0" applyFill="1" applyBorder="1" applyAlignment="1">
      <alignment vertical="center" wrapText="1"/>
    </xf>
    <xf numFmtId="0" fontId="13" fillId="9" borderId="50" xfId="0" applyFont="1" applyFill="1" applyBorder="1" applyAlignment="1">
      <alignment horizontal="center" vertical="center" wrapText="1"/>
    </xf>
    <xf numFmtId="0" fontId="13" fillId="11" borderId="44" xfId="0" applyFont="1" applyFill="1" applyBorder="1" applyAlignment="1">
      <alignment horizontal="center" wrapText="1"/>
    </xf>
    <xf numFmtId="0" fontId="13" fillId="11" borderId="6" xfId="0" applyFont="1" applyFill="1" applyBorder="1" applyAlignment="1">
      <alignment horizontal="center" wrapText="1"/>
    </xf>
    <xf numFmtId="0" fontId="13" fillId="11" borderId="45" xfId="0" applyFont="1" applyFill="1" applyBorder="1" applyAlignment="1">
      <alignment horizontal="center" wrapText="1"/>
    </xf>
    <xf numFmtId="0" fontId="29" fillId="0" borderId="13" xfId="0" applyFont="1" applyFill="1" applyBorder="1"/>
    <xf numFmtId="0" fontId="0" fillId="0" borderId="43" xfId="0" applyFill="1" applyBorder="1"/>
    <xf numFmtId="0" fontId="0" fillId="0" borderId="44" xfId="0" applyBorder="1"/>
    <xf numFmtId="0" fontId="0" fillId="0" borderId="51" xfId="0" applyBorder="1"/>
    <xf numFmtId="0" fontId="15" fillId="0" borderId="10" xfId="0" applyFont="1" applyFill="1" applyBorder="1" applyAlignment="1">
      <alignment wrapText="1"/>
    </xf>
    <xf numFmtId="0" fontId="0" fillId="0" borderId="11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14" fillId="0" borderId="14" xfId="0" applyFont="1" applyFill="1" applyBorder="1" applyAlignment="1">
      <alignment horizontal="right" wrapText="1"/>
    </xf>
    <xf numFmtId="0" fontId="27" fillId="10" borderId="32" xfId="0" applyFont="1" applyFill="1" applyBorder="1" applyAlignment="1">
      <alignment horizontal="left" vertical="center" wrapText="1"/>
    </xf>
    <xf numFmtId="0" fontId="27" fillId="10" borderId="9" xfId="0" applyFont="1" applyFill="1" applyBorder="1" applyAlignment="1">
      <alignment horizontal="left" vertical="center"/>
    </xf>
    <xf numFmtId="0" fontId="27" fillId="10" borderId="33" xfId="0" applyFont="1" applyFill="1" applyBorder="1" applyAlignment="1">
      <alignment horizontal="left" vertical="center"/>
    </xf>
    <xf numFmtId="0" fontId="27" fillId="10" borderId="7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34" xfId="0" applyFont="1" applyFill="1" applyBorder="1" applyAlignment="1">
      <alignment horizontal="left" vertical="center"/>
    </xf>
    <xf numFmtId="0" fontId="27" fillId="10" borderId="35" xfId="0" applyFont="1" applyFill="1" applyBorder="1" applyAlignment="1">
      <alignment horizontal="left" vertical="center"/>
    </xf>
    <xf numFmtId="0" fontId="27" fillId="10" borderId="36" xfId="0" applyFont="1" applyFill="1" applyBorder="1" applyAlignment="1">
      <alignment horizontal="left" vertical="center"/>
    </xf>
    <xf numFmtId="0" fontId="27" fillId="10" borderId="37" xfId="0" applyFont="1" applyFill="1" applyBorder="1" applyAlignment="1">
      <alignment horizontal="left" vertical="center"/>
    </xf>
    <xf numFmtId="0" fontId="20" fillId="11" borderId="32" xfId="0" applyFont="1" applyFill="1" applyBorder="1" applyAlignment="1">
      <alignment horizontal="left"/>
    </xf>
    <xf numFmtId="0" fontId="20" fillId="11" borderId="9" xfId="0" applyFont="1" applyFill="1" applyBorder="1" applyAlignment="1">
      <alignment horizontal="left"/>
    </xf>
    <xf numFmtId="0" fontId="20" fillId="11" borderId="33" xfId="0" applyFont="1" applyFill="1" applyBorder="1" applyAlignment="1">
      <alignment horizontal="left"/>
    </xf>
    <xf numFmtId="0" fontId="20" fillId="11" borderId="35" xfId="0" applyFont="1" applyFill="1" applyBorder="1" applyAlignment="1">
      <alignment horizontal="left"/>
    </xf>
    <xf numFmtId="0" fontId="20" fillId="11" borderId="36" xfId="0" applyFont="1" applyFill="1" applyBorder="1" applyAlignment="1">
      <alignment horizontal="left"/>
    </xf>
    <xf numFmtId="0" fontId="20" fillId="11" borderId="37" xfId="0" applyFont="1" applyFill="1" applyBorder="1" applyAlignment="1">
      <alignment horizontal="left"/>
    </xf>
    <xf numFmtId="0" fontId="0" fillId="10" borderId="32" xfId="0" applyFont="1" applyFill="1" applyBorder="1" applyAlignment="1">
      <alignment horizontal="left" vertical="center" wrapText="1"/>
    </xf>
    <xf numFmtId="0" fontId="0" fillId="10" borderId="9" xfId="0" applyFont="1" applyFill="1" applyBorder="1" applyAlignment="1">
      <alignment horizontal="left" vertical="center"/>
    </xf>
    <xf numFmtId="0" fontId="0" fillId="10" borderId="33" xfId="0" applyFont="1" applyFill="1" applyBorder="1" applyAlignment="1">
      <alignment horizontal="left" vertical="center"/>
    </xf>
    <xf numFmtId="0" fontId="0" fillId="10" borderId="7" xfId="0" applyFont="1" applyFill="1" applyBorder="1" applyAlignment="1">
      <alignment horizontal="left" vertical="center"/>
    </xf>
    <xf numFmtId="0" fontId="0" fillId="10" borderId="0" xfId="0" applyFont="1" applyFill="1" applyBorder="1" applyAlignment="1">
      <alignment horizontal="left" vertical="center"/>
    </xf>
    <xf numFmtId="0" fontId="0" fillId="10" borderId="34" xfId="0" applyFont="1" applyFill="1" applyBorder="1" applyAlignment="1">
      <alignment horizontal="left" vertical="center"/>
    </xf>
    <xf numFmtId="0" fontId="0" fillId="10" borderId="35" xfId="0" applyFont="1" applyFill="1" applyBorder="1" applyAlignment="1">
      <alignment horizontal="left" vertical="center"/>
    </xf>
    <xf numFmtId="0" fontId="0" fillId="10" borderId="36" xfId="0" applyFont="1" applyFill="1" applyBorder="1" applyAlignment="1">
      <alignment horizontal="left" vertical="center"/>
    </xf>
    <xf numFmtId="0" fontId="0" fillId="10" borderId="37" xfId="0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0" builtinId="0" customBuiltin="1"/>
    <cellStyle name="Note" xfId="13"/>
    <cellStyle name="Status" xfId="14"/>
    <cellStyle name="Text" xfId="15"/>
    <cellStyle name="Warning" xfId="16"/>
  </cellStyles>
  <dxfs count="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142875</xdr:rowOff>
    </xdr:from>
    <xdr:to>
      <xdr:col>12</xdr:col>
      <xdr:colOff>133350</xdr:colOff>
      <xdr:row>18</xdr:row>
      <xdr:rowOff>28575</xdr:rowOff>
    </xdr:to>
    <xdr:sp macro="" textlink="">
      <xdr:nvSpPr>
        <xdr:cNvPr id="3" name="TextBox 2"/>
        <xdr:cNvSpPr txBox="1"/>
      </xdr:nvSpPr>
      <xdr:spPr>
        <a:xfrm>
          <a:off x="171449" y="142875"/>
          <a:ext cx="8191501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l-GR" sz="2000" b="1">
              <a:effectLst/>
              <a:latin typeface="+mn-lt"/>
              <a:ea typeface="Calibri"/>
              <a:cs typeface="Times New Roman"/>
            </a:rPr>
            <a:t>ΟΔΗΓΙΕΣ ΧΡΗΣΗΣ ΑΡΧΕΙΟΥ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Πηγαίνετε στην καρτέλα «Πρόγραμμα Σπουδών Αυτοματισμού» και στην στήλη «ΠΕΡΑΣΜΕΝΟ?» επιλέξτε: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«κενό» για καμία ενέργεια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«ΟΧΙ» εφόσον δεν έχετε περάσει το μάθημα (ΚΟΚΚΙΝΟ)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«ΝΑΙ» εφόσον  έχετε περάσει το μάθημα (ΠΡΑΣΙΝΟ) 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«ΕΛΕΓΧΟΣ» για να δείτε με ποιο νέο/α μάθημα/τα αντιστοιχεί το παλιό (ΚΙΤΡΙΝΟ)</a:t>
          </a:r>
        </a:p>
        <a:p>
          <a:pPr marL="342900" lvl="0" indent="-342900">
            <a:lnSpc>
              <a:spcPct val="115000"/>
            </a:lnSpc>
            <a:spcAft>
              <a:spcPts val="100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«ΤΩΡΑ» εφόσον θέλετε να το δηλώσετε τώρα (ΠΟΡΤΟΚΑΛΙ)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Ύστερα πηγαίνετε στην καρτέλα «Αντιστοιχίες στο νέο ΜΠΔ» και δείτε τα αποτελέσματα των επίλογων σας.</a:t>
          </a:r>
          <a:r>
            <a:rPr lang="en-US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l-GR" sz="1400" baseline="0">
              <a:effectLst/>
              <a:latin typeface="+mn-lt"/>
              <a:ea typeface="Calibri"/>
              <a:cs typeface="Times New Roman"/>
            </a:rPr>
            <a:t>Σε αυτή την καρτέλα κάνοντας κλικ πάνω στο όνομα του νέου μαθήματος, μεταβαίνετε μέσω του </a:t>
          </a:r>
          <a:r>
            <a:rPr lang="en-US" sz="1400" baseline="0">
              <a:effectLst/>
              <a:latin typeface="+mn-lt"/>
              <a:ea typeface="Calibri"/>
              <a:cs typeface="Times New Roman"/>
            </a:rPr>
            <a:t>browser</a:t>
          </a:r>
          <a:r>
            <a:rPr lang="el-GR" sz="1400" baseline="0">
              <a:effectLst/>
              <a:latin typeface="+mn-lt"/>
              <a:ea typeface="Calibri"/>
              <a:cs typeface="Times New Roman"/>
            </a:rPr>
            <a:t> σας στην περιγραφή του μαθήματος στο </a:t>
          </a:r>
          <a:r>
            <a:rPr lang="en-US" sz="1400" baseline="0">
              <a:effectLst/>
              <a:latin typeface="+mn-lt"/>
              <a:ea typeface="Calibri"/>
              <a:cs typeface="Times New Roman"/>
            </a:rPr>
            <a:t>site </a:t>
          </a:r>
          <a:r>
            <a:rPr lang="el-GR" sz="1400" baseline="0">
              <a:effectLst/>
              <a:latin typeface="+mn-lt"/>
              <a:ea typeface="Calibri"/>
              <a:cs typeface="Times New Roman"/>
            </a:rPr>
            <a:t>της σχολής.</a:t>
          </a:r>
          <a:endParaRPr lang="en-US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em.ihu.gr/proptProg.php" TargetMode="External"/><Relationship Id="rId21" Type="http://schemas.openxmlformats.org/officeDocument/2006/relationships/hyperlink" Target="http://www.iem.ihu.gr/proptProg.php" TargetMode="External"/><Relationship Id="rId34" Type="http://schemas.openxmlformats.org/officeDocument/2006/relationships/hyperlink" Target="http://www.iem.ihu.gr/proptProg.php" TargetMode="External"/><Relationship Id="rId42" Type="http://schemas.openxmlformats.org/officeDocument/2006/relationships/hyperlink" Target="http://www.iem.ihu.gr/proptProg.php" TargetMode="External"/><Relationship Id="rId47" Type="http://schemas.openxmlformats.org/officeDocument/2006/relationships/hyperlink" Target="http://www.iem.ihu.gr/proptProg.php" TargetMode="External"/><Relationship Id="rId50" Type="http://schemas.openxmlformats.org/officeDocument/2006/relationships/hyperlink" Target="http://www.iem.ihu.gr/proptProg.php" TargetMode="External"/><Relationship Id="rId55" Type="http://schemas.openxmlformats.org/officeDocument/2006/relationships/hyperlink" Target="http://www.iem.ihu.gr/proptProg.php" TargetMode="External"/><Relationship Id="rId63" Type="http://schemas.openxmlformats.org/officeDocument/2006/relationships/hyperlink" Target="http://www.iem.ihu.gr/proptProg.php" TargetMode="External"/><Relationship Id="rId68" Type="http://schemas.openxmlformats.org/officeDocument/2006/relationships/hyperlink" Target="http://www.iem.ihu.gr/proptProg.php" TargetMode="External"/><Relationship Id="rId76" Type="http://schemas.openxmlformats.org/officeDocument/2006/relationships/hyperlink" Target="http://www.iem.ihu.gr/proptProg.php" TargetMode="External"/><Relationship Id="rId84" Type="http://schemas.openxmlformats.org/officeDocument/2006/relationships/hyperlink" Target="http://www.iem.ihu.gr/proptProg.php" TargetMode="External"/><Relationship Id="rId89" Type="http://schemas.openxmlformats.org/officeDocument/2006/relationships/hyperlink" Target="http://www.iem.ihu.gr/proptProg.php" TargetMode="External"/><Relationship Id="rId97" Type="http://schemas.openxmlformats.org/officeDocument/2006/relationships/hyperlink" Target="http://www.iem.ihu.gr/proptProg.php" TargetMode="External"/><Relationship Id="rId7" Type="http://schemas.openxmlformats.org/officeDocument/2006/relationships/hyperlink" Target="http://www.iem.ihu.gr/proptProg.php" TargetMode="External"/><Relationship Id="rId71" Type="http://schemas.openxmlformats.org/officeDocument/2006/relationships/hyperlink" Target="http://www.iem.ihu.gr/proptProg.php" TargetMode="External"/><Relationship Id="rId92" Type="http://schemas.openxmlformats.org/officeDocument/2006/relationships/hyperlink" Target="http://www.iem.ihu.gr/proptProg.php" TargetMode="External"/><Relationship Id="rId2" Type="http://schemas.openxmlformats.org/officeDocument/2006/relationships/hyperlink" Target="http://www.iem.ihu.gr/proptProg.php" TargetMode="External"/><Relationship Id="rId16" Type="http://schemas.openxmlformats.org/officeDocument/2006/relationships/hyperlink" Target="http://www.iem.ihu.gr/proptProg.php" TargetMode="External"/><Relationship Id="rId29" Type="http://schemas.openxmlformats.org/officeDocument/2006/relationships/hyperlink" Target="http://www.iem.ihu.gr/proptProg.php" TargetMode="External"/><Relationship Id="rId11" Type="http://schemas.openxmlformats.org/officeDocument/2006/relationships/hyperlink" Target="http://www.iem.ihu.gr/proptProg.php" TargetMode="External"/><Relationship Id="rId24" Type="http://schemas.openxmlformats.org/officeDocument/2006/relationships/hyperlink" Target="http://www.iem.ihu.gr/proptProg.php" TargetMode="External"/><Relationship Id="rId32" Type="http://schemas.openxmlformats.org/officeDocument/2006/relationships/hyperlink" Target="http://www.iem.ihu.gr/proptProg.php" TargetMode="External"/><Relationship Id="rId37" Type="http://schemas.openxmlformats.org/officeDocument/2006/relationships/hyperlink" Target="http://www.iem.ihu.gr/proptProg.php" TargetMode="External"/><Relationship Id="rId40" Type="http://schemas.openxmlformats.org/officeDocument/2006/relationships/hyperlink" Target="http://www.iem.ihu.gr/proptProg.php" TargetMode="External"/><Relationship Id="rId45" Type="http://schemas.openxmlformats.org/officeDocument/2006/relationships/hyperlink" Target="http://www.iem.ihu.gr/proptProg.php" TargetMode="External"/><Relationship Id="rId53" Type="http://schemas.openxmlformats.org/officeDocument/2006/relationships/hyperlink" Target="http://www.iem.ihu.gr/proptProg.php" TargetMode="External"/><Relationship Id="rId58" Type="http://schemas.openxmlformats.org/officeDocument/2006/relationships/hyperlink" Target="http://www.iem.ihu.gr/proptProg.php" TargetMode="External"/><Relationship Id="rId66" Type="http://schemas.openxmlformats.org/officeDocument/2006/relationships/hyperlink" Target="http://www.iem.ihu.gr/proptProg.php" TargetMode="External"/><Relationship Id="rId74" Type="http://schemas.openxmlformats.org/officeDocument/2006/relationships/hyperlink" Target="http://www.iem.ihu.gr/proptProg.php" TargetMode="External"/><Relationship Id="rId79" Type="http://schemas.openxmlformats.org/officeDocument/2006/relationships/hyperlink" Target="http://www.iem.ihu.gr/proptProg.php" TargetMode="External"/><Relationship Id="rId87" Type="http://schemas.openxmlformats.org/officeDocument/2006/relationships/hyperlink" Target="http://www.iem.ihu.gr/proptProg.php" TargetMode="External"/><Relationship Id="rId5" Type="http://schemas.openxmlformats.org/officeDocument/2006/relationships/hyperlink" Target="http://www.iem.ihu.gr/proptProg.php" TargetMode="External"/><Relationship Id="rId61" Type="http://schemas.openxmlformats.org/officeDocument/2006/relationships/hyperlink" Target="http://www.iem.ihu.gr/proptProg.php" TargetMode="External"/><Relationship Id="rId82" Type="http://schemas.openxmlformats.org/officeDocument/2006/relationships/hyperlink" Target="http://www.iem.ihu.gr/proptProg.php" TargetMode="External"/><Relationship Id="rId90" Type="http://schemas.openxmlformats.org/officeDocument/2006/relationships/hyperlink" Target="http://www.iem.ihu.gr/proptProg.php" TargetMode="External"/><Relationship Id="rId95" Type="http://schemas.openxmlformats.org/officeDocument/2006/relationships/hyperlink" Target="http://www.iem.ihu.gr/proptProg.php" TargetMode="External"/><Relationship Id="rId19" Type="http://schemas.openxmlformats.org/officeDocument/2006/relationships/hyperlink" Target="http://www.iem.ihu.gr/proptProg.php" TargetMode="External"/><Relationship Id="rId14" Type="http://schemas.openxmlformats.org/officeDocument/2006/relationships/hyperlink" Target="http://www.iem.ihu.gr/proptProg.php" TargetMode="External"/><Relationship Id="rId22" Type="http://schemas.openxmlformats.org/officeDocument/2006/relationships/hyperlink" Target="http://www.iem.ihu.gr/proptProg.php" TargetMode="External"/><Relationship Id="rId27" Type="http://schemas.openxmlformats.org/officeDocument/2006/relationships/hyperlink" Target="http://www.iem.ihu.gr/proptProg.php" TargetMode="External"/><Relationship Id="rId30" Type="http://schemas.openxmlformats.org/officeDocument/2006/relationships/hyperlink" Target="http://www.iem.ihu.gr/proptProg.php" TargetMode="External"/><Relationship Id="rId35" Type="http://schemas.openxmlformats.org/officeDocument/2006/relationships/hyperlink" Target="http://www.iem.ihu.gr/proptProg.php" TargetMode="External"/><Relationship Id="rId43" Type="http://schemas.openxmlformats.org/officeDocument/2006/relationships/hyperlink" Target="http://www.iem.ihu.gr/proptProg.php" TargetMode="External"/><Relationship Id="rId48" Type="http://schemas.openxmlformats.org/officeDocument/2006/relationships/hyperlink" Target="http://www.iem.ihu.gr/proptProg.php" TargetMode="External"/><Relationship Id="rId56" Type="http://schemas.openxmlformats.org/officeDocument/2006/relationships/hyperlink" Target="http://www.iem.ihu.gr/proptProg.php" TargetMode="External"/><Relationship Id="rId64" Type="http://schemas.openxmlformats.org/officeDocument/2006/relationships/hyperlink" Target="http://www.iem.ihu.gr/proptProg.php" TargetMode="External"/><Relationship Id="rId69" Type="http://schemas.openxmlformats.org/officeDocument/2006/relationships/hyperlink" Target="http://www.iem.ihu.gr/proptProg.php" TargetMode="External"/><Relationship Id="rId77" Type="http://schemas.openxmlformats.org/officeDocument/2006/relationships/hyperlink" Target="http://www.iem.ihu.gr/proptProg.php" TargetMode="External"/><Relationship Id="rId8" Type="http://schemas.openxmlformats.org/officeDocument/2006/relationships/hyperlink" Target="http://www.iem.ihu.gr/proptProg.php" TargetMode="External"/><Relationship Id="rId51" Type="http://schemas.openxmlformats.org/officeDocument/2006/relationships/hyperlink" Target="http://www.iem.ihu.gr/proptProg.php" TargetMode="External"/><Relationship Id="rId72" Type="http://schemas.openxmlformats.org/officeDocument/2006/relationships/hyperlink" Target="http://www.iem.ihu.gr/proptProg.php" TargetMode="External"/><Relationship Id="rId80" Type="http://schemas.openxmlformats.org/officeDocument/2006/relationships/hyperlink" Target="http://www.iem.ihu.gr/proptProg.php" TargetMode="External"/><Relationship Id="rId85" Type="http://schemas.openxmlformats.org/officeDocument/2006/relationships/hyperlink" Target="http://www.iem.ihu.gr/proptProg.php" TargetMode="External"/><Relationship Id="rId93" Type="http://schemas.openxmlformats.org/officeDocument/2006/relationships/hyperlink" Target="http://www.iem.ihu.gr/proptProg.php" TargetMode="External"/><Relationship Id="rId98" Type="http://schemas.openxmlformats.org/officeDocument/2006/relationships/printerSettings" Target="../printerSettings/printerSettings2.bin"/><Relationship Id="rId3" Type="http://schemas.openxmlformats.org/officeDocument/2006/relationships/hyperlink" Target="http://www.iem.ihu.gr/proptProg.php" TargetMode="External"/><Relationship Id="rId12" Type="http://schemas.openxmlformats.org/officeDocument/2006/relationships/hyperlink" Target="http://www.iem.ihu.gr/proptProg.php" TargetMode="External"/><Relationship Id="rId17" Type="http://schemas.openxmlformats.org/officeDocument/2006/relationships/hyperlink" Target="http://www.iem.ihu.gr/proptProg.php" TargetMode="External"/><Relationship Id="rId25" Type="http://schemas.openxmlformats.org/officeDocument/2006/relationships/hyperlink" Target="http://www.iem.ihu.gr/proptProg.php" TargetMode="External"/><Relationship Id="rId33" Type="http://schemas.openxmlformats.org/officeDocument/2006/relationships/hyperlink" Target="http://www.iem.ihu.gr/proptProg.php" TargetMode="External"/><Relationship Id="rId38" Type="http://schemas.openxmlformats.org/officeDocument/2006/relationships/hyperlink" Target="http://www.iem.ihu.gr/proptProg.php" TargetMode="External"/><Relationship Id="rId46" Type="http://schemas.openxmlformats.org/officeDocument/2006/relationships/hyperlink" Target="http://www.iem.ihu.gr/proptProg.php" TargetMode="External"/><Relationship Id="rId59" Type="http://schemas.openxmlformats.org/officeDocument/2006/relationships/hyperlink" Target="http://www.iem.ihu.gr/proptProg.php" TargetMode="External"/><Relationship Id="rId67" Type="http://schemas.openxmlformats.org/officeDocument/2006/relationships/hyperlink" Target="http://www.iem.ihu.gr/proptProg.php" TargetMode="External"/><Relationship Id="rId20" Type="http://schemas.openxmlformats.org/officeDocument/2006/relationships/hyperlink" Target="http://www.iem.ihu.gr/proptProg.php" TargetMode="External"/><Relationship Id="rId41" Type="http://schemas.openxmlformats.org/officeDocument/2006/relationships/hyperlink" Target="http://www.iem.ihu.gr/proptProg.php" TargetMode="External"/><Relationship Id="rId54" Type="http://schemas.openxmlformats.org/officeDocument/2006/relationships/hyperlink" Target="http://www.iem.ihu.gr/proptProg.php" TargetMode="External"/><Relationship Id="rId62" Type="http://schemas.openxmlformats.org/officeDocument/2006/relationships/hyperlink" Target="http://www.iem.ihu.gr/proptProg.php" TargetMode="External"/><Relationship Id="rId70" Type="http://schemas.openxmlformats.org/officeDocument/2006/relationships/hyperlink" Target="http://www.iem.ihu.gr/proptProg.php" TargetMode="External"/><Relationship Id="rId75" Type="http://schemas.openxmlformats.org/officeDocument/2006/relationships/hyperlink" Target="http://www.iem.ihu.gr/proptProg.php" TargetMode="External"/><Relationship Id="rId83" Type="http://schemas.openxmlformats.org/officeDocument/2006/relationships/hyperlink" Target="http://www.iem.ihu.gr/proptProg.php" TargetMode="External"/><Relationship Id="rId88" Type="http://schemas.openxmlformats.org/officeDocument/2006/relationships/hyperlink" Target="http://www.iem.ihu.gr/proptProg.php" TargetMode="External"/><Relationship Id="rId91" Type="http://schemas.openxmlformats.org/officeDocument/2006/relationships/hyperlink" Target="http://www.iem.ihu.gr/proptProg.php" TargetMode="External"/><Relationship Id="rId96" Type="http://schemas.openxmlformats.org/officeDocument/2006/relationships/hyperlink" Target="http://www.iem.ihu.gr/proptProg.php" TargetMode="External"/><Relationship Id="rId1" Type="http://schemas.openxmlformats.org/officeDocument/2006/relationships/hyperlink" Target="http://www.iem.ihu.gr/proptProg.php" TargetMode="External"/><Relationship Id="rId6" Type="http://schemas.openxmlformats.org/officeDocument/2006/relationships/hyperlink" Target="http://www.iem.ihu.gr/proptProg.php" TargetMode="External"/><Relationship Id="rId15" Type="http://schemas.openxmlformats.org/officeDocument/2006/relationships/hyperlink" Target="http://www.iem.ihu.gr/proptProg.php" TargetMode="External"/><Relationship Id="rId23" Type="http://schemas.openxmlformats.org/officeDocument/2006/relationships/hyperlink" Target="http://www.iem.ihu.gr/proptProg.php" TargetMode="External"/><Relationship Id="rId28" Type="http://schemas.openxmlformats.org/officeDocument/2006/relationships/hyperlink" Target="http://www.iem.ihu.gr/proptProg.php" TargetMode="External"/><Relationship Id="rId36" Type="http://schemas.openxmlformats.org/officeDocument/2006/relationships/hyperlink" Target="http://www.iem.ihu.gr/proptProg.php" TargetMode="External"/><Relationship Id="rId49" Type="http://schemas.openxmlformats.org/officeDocument/2006/relationships/hyperlink" Target="http://www.iem.ihu.gr/proptProg.php" TargetMode="External"/><Relationship Id="rId57" Type="http://schemas.openxmlformats.org/officeDocument/2006/relationships/hyperlink" Target="http://www.iem.ihu.gr/proptProg.php" TargetMode="External"/><Relationship Id="rId10" Type="http://schemas.openxmlformats.org/officeDocument/2006/relationships/hyperlink" Target="http://www.iem.ihu.gr/proptProg.php" TargetMode="External"/><Relationship Id="rId31" Type="http://schemas.openxmlformats.org/officeDocument/2006/relationships/hyperlink" Target="http://www.iem.ihu.gr/proptProg.php" TargetMode="External"/><Relationship Id="rId44" Type="http://schemas.openxmlformats.org/officeDocument/2006/relationships/hyperlink" Target="http://www.iem.ihu.gr/proptProg.php" TargetMode="External"/><Relationship Id="rId52" Type="http://schemas.openxmlformats.org/officeDocument/2006/relationships/hyperlink" Target="http://www.iem.ihu.gr/proptProg.php" TargetMode="External"/><Relationship Id="rId60" Type="http://schemas.openxmlformats.org/officeDocument/2006/relationships/hyperlink" Target="http://www.iem.ihu.gr/proptProg.php" TargetMode="External"/><Relationship Id="rId65" Type="http://schemas.openxmlformats.org/officeDocument/2006/relationships/hyperlink" Target="http://www.iem.ihu.gr/proptProg.php" TargetMode="External"/><Relationship Id="rId73" Type="http://schemas.openxmlformats.org/officeDocument/2006/relationships/hyperlink" Target="http://www.iem.ihu.gr/proptProg.php" TargetMode="External"/><Relationship Id="rId78" Type="http://schemas.openxmlformats.org/officeDocument/2006/relationships/hyperlink" Target="http://www.iem.ihu.gr/proptProg.php" TargetMode="External"/><Relationship Id="rId81" Type="http://schemas.openxmlformats.org/officeDocument/2006/relationships/hyperlink" Target="http://www.iem.ihu.gr/proptProg.php" TargetMode="External"/><Relationship Id="rId86" Type="http://schemas.openxmlformats.org/officeDocument/2006/relationships/hyperlink" Target="http://www.iem.ihu.gr/proptProg.php" TargetMode="External"/><Relationship Id="rId94" Type="http://schemas.openxmlformats.org/officeDocument/2006/relationships/hyperlink" Target="http://www.iem.ihu.gr/proptProg.php" TargetMode="External"/><Relationship Id="rId4" Type="http://schemas.openxmlformats.org/officeDocument/2006/relationships/hyperlink" Target="http://www.iem.ihu.gr/proptProg.php" TargetMode="External"/><Relationship Id="rId9" Type="http://schemas.openxmlformats.org/officeDocument/2006/relationships/hyperlink" Target="http://www.iem.ihu.gr/proptProg.php" TargetMode="External"/><Relationship Id="rId13" Type="http://schemas.openxmlformats.org/officeDocument/2006/relationships/hyperlink" Target="http://www.iem.ihu.gr/proptProg.php" TargetMode="External"/><Relationship Id="rId18" Type="http://schemas.openxmlformats.org/officeDocument/2006/relationships/hyperlink" Target="http://www.iem.ihu.gr/proptProg.php" TargetMode="External"/><Relationship Id="rId39" Type="http://schemas.openxmlformats.org/officeDocument/2006/relationships/hyperlink" Target="http://www.iem.ihu.gr/proptPro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/>
  <cols>
    <col min="9" max="9" width="9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opLeftCell="A31" workbookViewId="0">
      <selection activeCell="B38" sqref="B38"/>
    </sheetView>
  </sheetViews>
  <sheetFormatPr defaultRowHeight="14.25"/>
  <cols>
    <col min="1" max="1" width="9.75" customWidth="1"/>
    <col min="2" max="2" width="13" style="15" customWidth="1"/>
    <col min="3" max="3" width="71.25" customWidth="1"/>
    <col min="10" max="10" width="3" customWidth="1"/>
    <col min="20" max="20" width="9" customWidth="1"/>
  </cols>
  <sheetData>
    <row r="1" spans="1:20" ht="15.75">
      <c r="A1" s="64" t="s">
        <v>194</v>
      </c>
      <c r="B1" s="69" t="s">
        <v>291</v>
      </c>
      <c r="C1" s="65" t="s">
        <v>282</v>
      </c>
      <c r="D1" s="65" t="s">
        <v>1</v>
      </c>
      <c r="E1" s="65" t="s">
        <v>195</v>
      </c>
      <c r="F1" s="65" t="s">
        <v>196</v>
      </c>
      <c r="G1" s="65" t="s">
        <v>197</v>
      </c>
      <c r="H1" s="65" t="s">
        <v>198</v>
      </c>
      <c r="I1" s="66" t="s">
        <v>199</v>
      </c>
      <c r="K1" s="126" t="s">
        <v>296</v>
      </c>
      <c r="L1" s="127"/>
      <c r="M1" s="127"/>
      <c r="N1" s="127"/>
      <c r="O1" s="127"/>
      <c r="P1" s="127"/>
      <c r="Q1" s="128"/>
    </row>
    <row r="2" spans="1:20">
      <c r="A2" s="76">
        <v>11</v>
      </c>
      <c r="B2" s="43"/>
      <c r="C2" s="77" t="s">
        <v>200</v>
      </c>
      <c r="D2" s="17" t="s">
        <v>142</v>
      </c>
      <c r="E2" s="34">
        <v>4</v>
      </c>
      <c r="F2" s="34" t="s">
        <v>135</v>
      </c>
      <c r="G2" s="34" t="s">
        <v>135</v>
      </c>
      <c r="H2" s="34">
        <v>5</v>
      </c>
      <c r="I2" s="61" t="s">
        <v>135</v>
      </c>
      <c r="K2" s="129"/>
      <c r="L2" s="130"/>
      <c r="M2" s="130"/>
      <c r="N2" s="130"/>
      <c r="O2" s="130"/>
      <c r="P2" s="130"/>
      <c r="Q2" s="131"/>
      <c r="T2" t="s">
        <v>292</v>
      </c>
    </row>
    <row r="3" spans="1:20">
      <c r="A3" s="62">
        <v>12</v>
      </c>
      <c r="B3" s="43"/>
      <c r="C3" s="17" t="s">
        <v>201</v>
      </c>
      <c r="D3" s="17" t="s">
        <v>142</v>
      </c>
      <c r="E3" s="34">
        <v>2</v>
      </c>
      <c r="F3" s="34">
        <v>2</v>
      </c>
      <c r="G3" s="34" t="s">
        <v>135</v>
      </c>
      <c r="H3" s="34">
        <v>5</v>
      </c>
      <c r="I3" s="61" t="s">
        <v>135</v>
      </c>
      <c r="K3" s="129"/>
      <c r="L3" s="130"/>
      <c r="M3" s="130"/>
      <c r="N3" s="130"/>
      <c r="O3" s="130"/>
      <c r="P3" s="130"/>
      <c r="Q3" s="131"/>
      <c r="T3" t="s">
        <v>293</v>
      </c>
    </row>
    <row r="4" spans="1:20">
      <c r="A4" s="62">
        <v>13</v>
      </c>
      <c r="B4" s="43"/>
      <c r="C4" s="17" t="s">
        <v>202</v>
      </c>
      <c r="D4" s="17" t="s">
        <v>142</v>
      </c>
      <c r="E4" s="34">
        <v>2</v>
      </c>
      <c r="F4" s="34" t="s">
        <v>135</v>
      </c>
      <c r="G4" s="34">
        <v>2</v>
      </c>
      <c r="H4" s="34">
        <v>4</v>
      </c>
      <c r="I4" s="61">
        <v>2</v>
      </c>
      <c r="K4" s="129"/>
      <c r="L4" s="130"/>
      <c r="M4" s="130"/>
      <c r="N4" s="130"/>
      <c r="O4" s="130"/>
      <c r="P4" s="130"/>
      <c r="Q4" s="131"/>
      <c r="T4" t="s">
        <v>294</v>
      </c>
    </row>
    <row r="5" spans="1:20">
      <c r="A5" s="62">
        <v>14</v>
      </c>
      <c r="B5" s="43"/>
      <c r="C5" s="17" t="s">
        <v>203</v>
      </c>
      <c r="D5" s="17" t="s">
        <v>142</v>
      </c>
      <c r="E5" s="34">
        <v>4</v>
      </c>
      <c r="F5" s="34" t="s">
        <v>135</v>
      </c>
      <c r="G5" s="34" t="s">
        <v>135</v>
      </c>
      <c r="H5" s="34">
        <v>6</v>
      </c>
      <c r="I5" s="61" t="s">
        <v>135</v>
      </c>
      <c r="K5" s="129"/>
      <c r="L5" s="130"/>
      <c r="M5" s="130"/>
      <c r="N5" s="130"/>
      <c r="O5" s="130"/>
      <c r="P5" s="130"/>
      <c r="Q5" s="131"/>
      <c r="T5" t="s">
        <v>295</v>
      </c>
    </row>
    <row r="6" spans="1:20">
      <c r="A6" s="62">
        <v>15</v>
      </c>
      <c r="B6" s="43"/>
      <c r="C6" s="17" t="s">
        <v>204</v>
      </c>
      <c r="D6" s="17" t="s">
        <v>142</v>
      </c>
      <c r="E6" s="34">
        <v>2</v>
      </c>
      <c r="F6" s="34" t="s">
        <v>135</v>
      </c>
      <c r="G6" s="34">
        <v>2</v>
      </c>
      <c r="H6" s="34">
        <v>3</v>
      </c>
      <c r="I6" s="61">
        <v>2</v>
      </c>
      <c r="K6" s="129"/>
      <c r="L6" s="130"/>
      <c r="M6" s="130"/>
      <c r="N6" s="130"/>
      <c r="O6" s="130"/>
      <c r="P6" s="130"/>
      <c r="Q6" s="131"/>
    </row>
    <row r="7" spans="1:20">
      <c r="A7" s="62" t="s">
        <v>205</v>
      </c>
      <c r="B7" s="74"/>
      <c r="C7" s="17" t="s">
        <v>206</v>
      </c>
      <c r="D7" s="17" t="s">
        <v>142</v>
      </c>
      <c r="E7" s="34">
        <v>2</v>
      </c>
      <c r="F7" s="34" t="s">
        <v>135</v>
      </c>
      <c r="G7" s="34" t="s">
        <v>135</v>
      </c>
      <c r="H7" s="34">
        <v>3</v>
      </c>
      <c r="I7" s="61" t="s">
        <v>135</v>
      </c>
      <c r="K7" s="129"/>
      <c r="L7" s="130"/>
      <c r="M7" s="130"/>
      <c r="N7" s="130"/>
      <c r="O7" s="130"/>
      <c r="P7" s="130"/>
      <c r="Q7" s="131"/>
    </row>
    <row r="8" spans="1:20" ht="15" thickBot="1">
      <c r="A8" s="62"/>
      <c r="B8" s="74"/>
      <c r="C8" s="17" t="s">
        <v>13</v>
      </c>
      <c r="D8" s="17"/>
      <c r="E8" s="34" t="s">
        <v>135</v>
      </c>
      <c r="F8" s="34" t="s">
        <v>135</v>
      </c>
      <c r="G8" s="34" t="s">
        <v>135</v>
      </c>
      <c r="H8" s="34" t="s">
        <v>135</v>
      </c>
      <c r="I8" s="61" t="s">
        <v>135</v>
      </c>
      <c r="K8" s="132"/>
      <c r="L8" s="133"/>
      <c r="M8" s="133"/>
      <c r="N8" s="133"/>
      <c r="O8" s="133"/>
      <c r="P8" s="133"/>
      <c r="Q8" s="134"/>
    </row>
    <row r="9" spans="1:20" ht="15" thickBot="1">
      <c r="A9" s="62" t="s">
        <v>207</v>
      </c>
      <c r="B9" s="43"/>
      <c r="C9" s="17" t="s">
        <v>208</v>
      </c>
      <c r="D9" s="17" t="s">
        <v>209</v>
      </c>
      <c r="E9" s="34">
        <v>2</v>
      </c>
      <c r="F9" s="34" t="s">
        <v>135</v>
      </c>
      <c r="G9" s="34" t="s">
        <v>135</v>
      </c>
      <c r="H9" s="34">
        <v>3</v>
      </c>
      <c r="I9" s="61" t="s">
        <v>135</v>
      </c>
    </row>
    <row r="10" spans="1:20">
      <c r="A10" s="62" t="s">
        <v>210</v>
      </c>
      <c r="B10" s="43"/>
      <c r="C10" s="17" t="s">
        <v>211</v>
      </c>
      <c r="D10" s="17" t="s">
        <v>209</v>
      </c>
      <c r="E10" s="34">
        <v>2</v>
      </c>
      <c r="F10" s="34" t="s">
        <v>135</v>
      </c>
      <c r="G10" s="34" t="s">
        <v>135</v>
      </c>
      <c r="H10" s="34">
        <v>3</v>
      </c>
      <c r="I10" s="61" t="s">
        <v>135</v>
      </c>
      <c r="K10" s="135" t="s">
        <v>290</v>
      </c>
      <c r="L10" s="136"/>
      <c r="M10" s="136"/>
      <c r="N10" s="136"/>
      <c r="O10" s="136"/>
      <c r="P10" s="136"/>
      <c r="Q10" s="137"/>
    </row>
    <row r="11" spans="1:20" ht="15" thickBot="1">
      <c r="A11" s="62" t="s">
        <v>212</v>
      </c>
      <c r="B11" s="43"/>
      <c r="C11" s="17" t="s">
        <v>213</v>
      </c>
      <c r="D11" s="17" t="s">
        <v>209</v>
      </c>
      <c r="E11" s="34">
        <v>2</v>
      </c>
      <c r="F11" s="34" t="s">
        <v>135</v>
      </c>
      <c r="G11" s="34" t="s">
        <v>135</v>
      </c>
      <c r="H11" s="34">
        <v>3</v>
      </c>
      <c r="I11" s="61" t="s">
        <v>135</v>
      </c>
      <c r="K11" s="138"/>
      <c r="L11" s="139"/>
      <c r="M11" s="139"/>
      <c r="N11" s="139"/>
      <c r="O11" s="139"/>
      <c r="P11" s="139"/>
      <c r="Q11" s="140"/>
    </row>
    <row r="12" spans="1:20" ht="14.25" customHeight="1">
      <c r="A12" s="62" t="s">
        <v>214</v>
      </c>
      <c r="B12" s="43"/>
      <c r="C12" s="17" t="s">
        <v>215</v>
      </c>
      <c r="D12" s="17" t="s">
        <v>209</v>
      </c>
      <c r="E12" s="34">
        <v>2</v>
      </c>
      <c r="F12" s="34" t="s">
        <v>135</v>
      </c>
      <c r="G12" s="34" t="s">
        <v>135</v>
      </c>
      <c r="H12" s="34">
        <v>3</v>
      </c>
      <c r="I12" s="61" t="s">
        <v>135</v>
      </c>
      <c r="K12" s="141" t="s">
        <v>297</v>
      </c>
      <c r="L12" s="142"/>
      <c r="M12" s="142"/>
      <c r="N12" s="142"/>
      <c r="O12" s="142"/>
      <c r="P12" s="142"/>
      <c r="Q12" s="143"/>
    </row>
    <row r="13" spans="1:20" ht="15" thickBot="1">
      <c r="A13" s="63" t="s">
        <v>216</v>
      </c>
      <c r="B13" s="43"/>
      <c r="C13" s="49" t="s">
        <v>217</v>
      </c>
      <c r="D13" s="49" t="s">
        <v>209</v>
      </c>
      <c r="E13" s="70">
        <v>2</v>
      </c>
      <c r="F13" s="70" t="s">
        <v>135</v>
      </c>
      <c r="G13" s="70" t="s">
        <v>135</v>
      </c>
      <c r="H13" s="70">
        <v>3</v>
      </c>
      <c r="I13" s="71" t="s">
        <v>135</v>
      </c>
      <c r="K13" s="144"/>
      <c r="L13" s="145"/>
      <c r="M13" s="145"/>
      <c r="N13" s="145"/>
      <c r="O13" s="145"/>
      <c r="P13" s="145"/>
      <c r="Q13" s="146"/>
    </row>
    <row r="14" spans="1:20">
      <c r="A14" s="78"/>
      <c r="B14" s="79"/>
      <c r="C14" s="79"/>
      <c r="D14" s="79"/>
      <c r="E14" s="79"/>
      <c r="F14" s="79"/>
      <c r="G14" s="79"/>
      <c r="H14" s="79"/>
      <c r="I14" s="80"/>
      <c r="K14" s="144"/>
      <c r="L14" s="145"/>
      <c r="M14" s="145"/>
      <c r="N14" s="145"/>
      <c r="O14" s="145"/>
      <c r="P14" s="145"/>
      <c r="Q14" s="146"/>
    </row>
    <row r="15" spans="1:20" ht="15" thickBot="1">
      <c r="A15" s="81"/>
      <c r="B15" s="82"/>
      <c r="C15" s="82"/>
      <c r="D15" s="82"/>
      <c r="E15" s="82"/>
      <c r="F15" s="82"/>
      <c r="G15" s="82"/>
      <c r="H15" s="82"/>
      <c r="I15" s="83"/>
      <c r="K15" s="144"/>
      <c r="L15" s="145"/>
      <c r="M15" s="145"/>
      <c r="N15" s="145"/>
      <c r="O15" s="145"/>
      <c r="P15" s="145"/>
      <c r="Q15" s="146"/>
      <c r="R15" s="7"/>
    </row>
    <row r="16" spans="1:20" ht="15.75">
      <c r="A16" s="64" t="s">
        <v>194</v>
      </c>
      <c r="B16" s="69" t="s">
        <v>291</v>
      </c>
      <c r="C16" s="65" t="s">
        <v>283</v>
      </c>
      <c r="D16" s="65" t="s">
        <v>218</v>
      </c>
      <c r="E16" s="65" t="s">
        <v>195</v>
      </c>
      <c r="F16" s="65" t="s">
        <v>196</v>
      </c>
      <c r="G16" s="65" t="s">
        <v>197</v>
      </c>
      <c r="H16" s="65" t="s">
        <v>198</v>
      </c>
      <c r="I16" s="66" t="s">
        <v>199</v>
      </c>
      <c r="K16" s="144"/>
      <c r="L16" s="145"/>
      <c r="M16" s="145"/>
      <c r="N16" s="145"/>
      <c r="O16" s="145"/>
      <c r="P16" s="145"/>
      <c r="Q16" s="146"/>
    </row>
    <row r="17" spans="1:17">
      <c r="A17" s="62">
        <v>21</v>
      </c>
      <c r="B17" s="43"/>
      <c r="C17" s="17" t="s">
        <v>219</v>
      </c>
      <c r="D17" s="17" t="s">
        <v>142</v>
      </c>
      <c r="E17" s="34">
        <v>3</v>
      </c>
      <c r="F17" s="34">
        <v>1</v>
      </c>
      <c r="G17" s="34" t="s">
        <v>135</v>
      </c>
      <c r="H17" s="34">
        <v>5</v>
      </c>
      <c r="I17" s="61" t="s">
        <v>135</v>
      </c>
      <c r="K17" s="144"/>
      <c r="L17" s="145"/>
      <c r="M17" s="145"/>
      <c r="N17" s="145"/>
      <c r="O17" s="145"/>
      <c r="P17" s="145"/>
      <c r="Q17" s="146"/>
    </row>
    <row r="18" spans="1:17">
      <c r="A18" s="62">
        <v>22</v>
      </c>
      <c r="B18" s="43"/>
      <c r="C18" s="17" t="s">
        <v>220</v>
      </c>
      <c r="D18" s="17" t="s">
        <v>142</v>
      </c>
      <c r="E18" s="34">
        <v>2</v>
      </c>
      <c r="F18" s="34" t="s">
        <v>135</v>
      </c>
      <c r="G18" s="34">
        <v>2</v>
      </c>
      <c r="H18" s="34">
        <v>4</v>
      </c>
      <c r="I18" s="61">
        <v>2</v>
      </c>
      <c r="K18" s="144"/>
      <c r="L18" s="145"/>
      <c r="M18" s="145"/>
      <c r="N18" s="145"/>
      <c r="O18" s="145"/>
      <c r="P18" s="145"/>
      <c r="Q18" s="146"/>
    </row>
    <row r="19" spans="1:17">
      <c r="A19" s="62">
        <v>23</v>
      </c>
      <c r="B19" s="43"/>
      <c r="C19" s="17" t="s">
        <v>221</v>
      </c>
      <c r="D19" s="17" t="s">
        <v>142</v>
      </c>
      <c r="E19" s="34">
        <v>4</v>
      </c>
      <c r="F19" s="34" t="s">
        <v>135</v>
      </c>
      <c r="G19" s="34">
        <v>2</v>
      </c>
      <c r="H19" s="34">
        <v>4</v>
      </c>
      <c r="I19" s="61">
        <v>3</v>
      </c>
      <c r="K19" s="144"/>
      <c r="L19" s="145"/>
      <c r="M19" s="145"/>
      <c r="N19" s="145"/>
      <c r="O19" s="145"/>
      <c r="P19" s="145"/>
      <c r="Q19" s="146"/>
    </row>
    <row r="20" spans="1:17">
      <c r="A20" s="62">
        <v>24</v>
      </c>
      <c r="B20" s="43"/>
      <c r="C20" s="17" t="s">
        <v>222</v>
      </c>
      <c r="D20" s="17" t="s">
        <v>142</v>
      </c>
      <c r="E20" s="34">
        <v>2</v>
      </c>
      <c r="F20" s="34">
        <v>2</v>
      </c>
      <c r="G20" s="34" t="s">
        <v>135</v>
      </c>
      <c r="H20" s="34">
        <v>6</v>
      </c>
      <c r="I20" s="61" t="s">
        <v>135</v>
      </c>
      <c r="K20" s="144"/>
      <c r="L20" s="145"/>
      <c r="M20" s="145"/>
      <c r="N20" s="145"/>
      <c r="O20" s="145"/>
      <c r="P20" s="145"/>
      <c r="Q20" s="146"/>
    </row>
    <row r="21" spans="1:17">
      <c r="A21" s="62">
        <v>25</v>
      </c>
      <c r="B21" s="43"/>
      <c r="C21" s="17" t="s">
        <v>17</v>
      </c>
      <c r="D21" s="17" t="s">
        <v>142</v>
      </c>
      <c r="E21" s="34">
        <v>2</v>
      </c>
      <c r="F21" s="34" t="s">
        <v>135</v>
      </c>
      <c r="G21" s="34">
        <v>2</v>
      </c>
      <c r="H21" s="34">
        <v>4</v>
      </c>
      <c r="I21" s="61">
        <v>2</v>
      </c>
      <c r="K21" s="144"/>
      <c r="L21" s="145"/>
      <c r="M21" s="145"/>
      <c r="N21" s="145"/>
      <c r="O21" s="145"/>
      <c r="P21" s="145"/>
      <c r="Q21" s="146"/>
    </row>
    <row r="22" spans="1:17" ht="15" thickBot="1">
      <c r="A22" s="63"/>
      <c r="B22" s="75"/>
      <c r="C22" s="49" t="s">
        <v>13</v>
      </c>
      <c r="D22" s="49"/>
      <c r="E22" s="34" t="s">
        <v>135</v>
      </c>
      <c r="F22" s="34" t="s">
        <v>135</v>
      </c>
      <c r="G22" s="34" t="s">
        <v>135</v>
      </c>
      <c r="H22" s="34" t="s">
        <v>135</v>
      </c>
      <c r="I22" s="61" t="s">
        <v>135</v>
      </c>
      <c r="K22" s="147"/>
      <c r="L22" s="148"/>
      <c r="M22" s="148"/>
      <c r="N22" s="148"/>
      <c r="O22" s="148"/>
      <c r="P22" s="148"/>
      <c r="Q22" s="149"/>
    </row>
    <row r="23" spans="1:17">
      <c r="A23" s="78"/>
      <c r="B23" s="79"/>
      <c r="C23" s="79"/>
      <c r="D23" s="79"/>
      <c r="E23" s="79"/>
      <c r="F23" s="79"/>
      <c r="G23" s="79"/>
      <c r="H23" s="79"/>
      <c r="I23" s="80"/>
      <c r="K23" s="15"/>
      <c r="L23" s="15"/>
      <c r="M23" s="15"/>
      <c r="N23" s="15"/>
      <c r="O23" s="15"/>
      <c r="P23" s="15"/>
      <c r="Q23" s="15"/>
    </row>
    <row r="24" spans="1:17" ht="15" thickBot="1">
      <c r="A24" s="81"/>
      <c r="B24" s="82"/>
      <c r="C24" s="82"/>
      <c r="D24" s="82"/>
      <c r="E24" s="82"/>
      <c r="F24" s="82"/>
      <c r="G24" s="82"/>
      <c r="H24" s="82"/>
      <c r="I24" s="83"/>
      <c r="K24" s="15"/>
      <c r="L24" s="15"/>
      <c r="M24" s="15"/>
      <c r="N24" s="15"/>
      <c r="O24" s="15"/>
      <c r="P24" s="15"/>
      <c r="Q24" s="15"/>
    </row>
    <row r="25" spans="1:17" ht="15.75">
      <c r="A25" s="64" t="s">
        <v>194</v>
      </c>
      <c r="B25" s="69" t="s">
        <v>291</v>
      </c>
      <c r="C25" s="65" t="s">
        <v>284</v>
      </c>
      <c r="D25" s="65" t="s">
        <v>218</v>
      </c>
      <c r="E25" s="65" t="s">
        <v>195</v>
      </c>
      <c r="F25" s="65" t="s">
        <v>196</v>
      </c>
      <c r="G25" s="65" t="s">
        <v>197</v>
      </c>
      <c r="H25" s="65" t="s">
        <v>198</v>
      </c>
      <c r="I25" s="66" t="s">
        <v>199</v>
      </c>
      <c r="K25" s="15"/>
      <c r="L25" s="15"/>
      <c r="M25" s="15"/>
      <c r="N25" s="15"/>
      <c r="O25" s="15"/>
      <c r="P25" s="15"/>
      <c r="Q25" s="15"/>
    </row>
    <row r="26" spans="1:17">
      <c r="A26" s="62">
        <v>31</v>
      </c>
      <c r="B26" s="43"/>
      <c r="C26" s="17" t="s">
        <v>48</v>
      </c>
      <c r="D26" s="17" t="s">
        <v>142</v>
      </c>
      <c r="E26" s="34">
        <v>4</v>
      </c>
      <c r="F26" s="34">
        <v>1</v>
      </c>
      <c r="G26" s="34" t="s">
        <v>135</v>
      </c>
      <c r="H26" s="34">
        <v>4</v>
      </c>
      <c r="I26" s="61">
        <v>3</v>
      </c>
      <c r="K26" s="15"/>
      <c r="L26" s="15"/>
      <c r="M26" s="15"/>
      <c r="N26" s="15"/>
      <c r="O26" s="15"/>
      <c r="P26" s="15"/>
      <c r="Q26" s="15"/>
    </row>
    <row r="27" spans="1:17">
      <c r="A27" s="62">
        <v>32</v>
      </c>
      <c r="B27" s="43"/>
      <c r="C27" s="17" t="s">
        <v>223</v>
      </c>
      <c r="D27" s="17" t="s">
        <v>142</v>
      </c>
      <c r="E27" s="34">
        <v>2</v>
      </c>
      <c r="F27" s="34" t="s">
        <v>135</v>
      </c>
      <c r="G27" s="34">
        <v>2</v>
      </c>
      <c r="H27" s="34">
        <v>4</v>
      </c>
      <c r="I27" s="61">
        <v>2</v>
      </c>
      <c r="K27" s="15"/>
      <c r="L27" s="15"/>
      <c r="M27" s="15"/>
      <c r="N27" s="15"/>
      <c r="O27" s="15"/>
      <c r="P27" s="15"/>
      <c r="Q27" s="15"/>
    </row>
    <row r="28" spans="1:17">
      <c r="A28" s="62">
        <v>33</v>
      </c>
      <c r="B28" s="43"/>
      <c r="C28" s="17" t="s">
        <v>224</v>
      </c>
      <c r="D28" s="17" t="s">
        <v>142</v>
      </c>
      <c r="E28" s="34">
        <v>3</v>
      </c>
      <c r="F28" s="34" t="s">
        <v>135</v>
      </c>
      <c r="G28" s="34">
        <v>2</v>
      </c>
      <c r="H28" s="34">
        <v>4</v>
      </c>
      <c r="I28" s="61">
        <v>3</v>
      </c>
      <c r="K28" s="15"/>
      <c r="L28" s="15"/>
      <c r="M28" s="15"/>
      <c r="N28" s="15"/>
      <c r="O28" s="15"/>
      <c r="P28" s="15"/>
      <c r="Q28" s="15"/>
    </row>
    <row r="29" spans="1:17">
      <c r="A29" s="62">
        <v>34</v>
      </c>
      <c r="B29" s="43"/>
      <c r="C29" s="17" t="s">
        <v>225</v>
      </c>
      <c r="D29" s="17" t="s">
        <v>142</v>
      </c>
      <c r="E29" s="34">
        <v>3</v>
      </c>
      <c r="F29" s="34" t="s">
        <v>135</v>
      </c>
      <c r="G29" s="34">
        <v>2</v>
      </c>
      <c r="H29" s="34">
        <v>4</v>
      </c>
      <c r="I29" s="61">
        <v>3</v>
      </c>
      <c r="K29" s="15"/>
      <c r="L29" s="15"/>
      <c r="M29" s="15"/>
      <c r="N29" s="15"/>
      <c r="O29" s="15"/>
      <c r="P29" s="15"/>
      <c r="Q29" s="15"/>
    </row>
    <row r="30" spans="1:17">
      <c r="A30" s="62">
        <v>35</v>
      </c>
      <c r="B30" s="43"/>
      <c r="C30" s="17" t="s">
        <v>150</v>
      </c>
      <c r="D30" s="17" t="s">
        <v>142</v>
      </c>
      <c r="E30" s="34">
        <v>2</v>
      </c>
      <c r="F30" s="34" t="s">
        <v>135</v>
      </c>
      <c r="G30" s="34" t="s">
        <v>135</v>
      </c>
      <c r="H30" s="34">
        <v>3</v>
      </c>
      <c r="I30" s="61" t="s">
        <v>135</v>
      </c>
      <c r="K30" s="15"/>
      <c r="L30" s="15"/>
      <c r="M30" s="15"/>
      <c r="N30" s="15"/>
      <c r="O30" s="15"/>
      <c r="P30" s="15"/>
      <c r="Q30" s="15"/>
    </row>
    <row r="31" spans="1:17" ht="15" thickBot="1">
      <c r="A31" s="63"/>
      <c r="B31" s="75"/>
      <c r="C31" s="49" t="s">
        <v>13</v>
      </c>
      <c r="D31" s="49"/>
      <c r="E31" s="34" t="s">
        <v>135</v>
      </c>
      <c r="F31" s="34" t="s">
        <v>135</v>
      </c>
      <c r="G31" s="34" t="s">
        <v>135</v>
      </c>
      <c r="H31" s="34" t="s">
        <v>135</v>
      </c>
      <c r="I31" s="61" t="s">
        <v>135</v>
      </c>
      <c r="K31" s="15"/>
      <c r="L31" s="15"/>
      <c r="M31" s="15"/>
      <c r="N31" s="15"/>
      <c r="O31" s="15"/>
      <c r="P31" s="15"/>
      <c r="Q31" s="15"/>
    </row>
    <row r="32" spans="1:17">
      <c r="A32" s="78"/>
      <c r="B32" s="79"/>
      <c r="C32" s="79"/>
      <c r="D32" s="79"/>
      <c r="E32" s="79"/>
      <c r="F32" s="79"/>
      <c r="G32" s="79"/>
      <c r="H32" s="79"/>
      <c r="I32" s="80"/>
    </row>
    <row r="33" spans="1:9" ht="15" thickBot="1">
      <c r="A33" s="81"/>
      <c r="B33" s="82"/>
      <c r="C33" s="82"/>
      <c r="D33" s="82"/>
      <c r="E33" s="82"/>
      <c r="F33" s="82"/>
      <c r="G33" s="82"/>
      <c r="H33" s="82"/>
      <c r="I33" s="83"/>
    </row>
    <row r="34" spans="1:9" ht="15.75">
      <c r="A34" s="64" t="s">
        <v>194</v>
      </c>
      <c r="B34" s="69" t="s">
        <v>291</v>
      </c>
      <c r="C34" s="65" t="s">
        <v>285</v>
      </c>
      <c r="D34" s="65" t="s">
        <v>218</v>
      </c>
      <c r="E34" s="65" t="s">
        <v>195</v>
      </c>
      <c r="F34" s="65" t="s">
        <v>196</v>
      </c>
      <c r="G34" s="65" t="s">
        <v>197</v>
      </c>
      <c r="H34" s="65" t="s">
        <v>198</v>
      </c>
      <c r="I34" s="66" t="s">
        <v>199</v>
      </c>
    </row>
    <row r="35" spans="1:9">
      <c r="A35" s="62">
        <v>41</v>
      </c>
      <c r="B35" s="43"/>
      <c r="C35" s="17" t="s">
        <v>226</v>
      </c>
      <c r="D35" s="17" t="s">
        <v>142</v>
      </c>
      <c r="E35" s="34">
        <v>2</v>
      </c>
      <c r="F35" s="34">
        <v>1</v>
      </c>
      <c r="G35" s="34">
        <v>2</v>
      </c>
      <c r="H35" s="34">
        <v>4</v>
      </c>
      <c r="I35" s="61">
        <v>2</v>
      </c>
    </row>
    <row r="36" spans="1:9">
      <c r="A36" s="62">
        <v>42</v>
      </c>
      <c r="B36" s="43"/>
      <c r="C36" s="17" t="s">
        <v>227</v>
      </c>
      <c r="D36" s="17" t="s">
        <v>142</v>
      </c>
      <c r="E36" s="34">
        <v>4</v>
      </c>
      <c r="F36" s="34" t="s">
        <v>135</v>
      </c>
      <c r="G36" s="34">
        <v>2</v>
      </c>
      <c r="H36" s="34">
        <v>4</v>
      </c>
      <c r="I36" s="61">
        <v>3</v>
      </c>
    </row>
    <row r="37" spans="1:9">
      <c r="A37" s="62">
        <v>43</v>
      </c>
      <c r="B37" s="43"/>
      <c r="C37" s="17" t="s">
        <v>69</v>
      </c>
      <c r="D37" s="17" t="s">
        <v>142</v>
      </c>
      <c r="E37" s="34">
        <v>2</v>
      </c>
      <c r="F37" s="34" t="s">
        <v>135</v>
      </c>
      <c r="G37" s="34">
        <v>2</v>
      </c>
      <c r="H37" s="34">
        <v>4</v>
      </c>
      <c r="I37" s="61">
        <v>2</v>
      </c>
    </row>
    <row r="38" spans="1:9">
      <c r="A38" s="62">
        <v>44</v>
      </c>
      <c r="B38" s="43"/>
      <c r="C38" s="17" t="s">
        <v>228</v>
      </c>
      <c r="D38" s="17" t="s">
        <v>142</v>
      </c>
      <c r="E38" s="34">
        <v>2</v>
      </c>
      <c r="F38" s="34" t="s">
        <v>135</v>
      </c>
      <c r="G38" s="34">
        <v>2</v>
      </c>
      <c r="H38" s="34">
        <v>3</v>
      </c>
      <c r="I38" s="61">
        <v>2</v>
      </c>
    </row>
    <row r="39" spans="1:9">
      <c r="A39" s="62">
        <v>45</v>
      </c>
      <c r="B39" s="43"/>
      <c r="C39" s="17" t="s">
        <v>229</v>
      </c>
      <c r="D39" s="17" t="s">
        <v>142</v>
      </c>
      <c r="E39" s="34">
        <v>2</v>
      </c>
      <c r="F39" s="34">
        <v>1</v>
      </c>
      <c r="G39" s="34">
        <v>2</v>
      </c>
      <c r="H39" s="34">
        <v>4</v>
      </c>
      <c r="I39" s="61">
        <v>2</v>
      </c>
    </row>
    <row r="40" spans="1:9" ht="15" thickBot="1">
      <c r="A40" s="63"/>
      <c r="B40" s="75"/>
      <c r="C40" s="49" t="s">
        <v>13</v>
      </c>
      <c r="D40" s="49"/>
      <c r="E40" s="34" t="s">
        <v>135</v>
      </c>
      <c r="F40" s="34" t="s">
        <v>135</v>
      </c>
      <c r="G40" s="34" t="s">
        <v>135</v>
      </c>
      <c r="H40" s="34" t="s">
        <v>135</v>
      </c>
      <c r="I40" s="61" t="s">
        <v>135</v>
      </c>
    </row>
    <row r="41" spans="1:9">
      <c r="A41" s="78"/>
      <c r="B41" s="79"/>
      <c r="C41" s="79"/>
      <c r="D41" s="79"/>
      <c r="E41" s="79"/>
      <c r="F41" s="79"/>
      <c r="G41" s="79"/>
      <c r="H41" s="79"/>
      <c r="I41" s="80"/>
    </row>
    <row r="42" spans="1:9" ht="15" thickBot="1">
      <c r="A42" s="81"/>
      <c r="B42" s="82"/>
      <c r="C42" s="82"/>
      <c r="D42" s="82"/>
      <c r="E42" s="82"/>
      <c r="F42" s="82"/>
      <c r="G42" s="82"/>
      <c r="H42" s="82"/>
      <c r="I42" s="83"/>
    </row>
    <row r="43" spans="1:9" ht="15.75">
      <c r="A43" s="64" t="s">
        <v>194</v>
      </c>
      <c r="B43" s="69" t="s">
        <v>291</v>
      </c>
      <c r="C43" s="65" t="s">
        <v>286</v>
      </c>
      <c r="D43" s="65" t="s">
        <v>218</v>
      </c>
      <c r="E43" s="65" t="s">
        <v>195</v>
      </c>
      <c r="F43" s="65" t="s">
        <v>196</v>
      </c>
      <c r="G43" s="65" t="s">
        <v>197</v>
      </c>
      <c r="H43" s="65" t="s">
        <v>198</v>
      </c>
      <c r="I43" s="66" t="s">
        <v>199</v>
      </c>
    </row>
    <row r="44" spans="1:9">
      <c r="A44" s="62">
        <v>51</v>
      </c>
      <c r="B44" s="43"/>
      <c r="C44" s="17" t="s">
        <v>230</v>
      </c>
      <c r="D44" s="17" t="s">
        <v>142</v>
      </c>
      <c r="E44" s="34">
        <v>2</v>
      </c>
      <c r="F44" s="34">
        <v>1</v>
      </c>
      <c r="G44" s="34">
        <v>2</v>
      </c>
      <c r="H44" s="34">
        <v>4</v>
      </c>
      <c r="I44" s="61">
        <v>3</v>
      </c>
    </row>
    <row r="45" spans="1:9">
      <c r="A45" s="62">
        <v>52</v>
      </c>
      <c r="B45" s="43"/>
      <c r="C45" s="17" t="s">
        <v>231</v>
      </c>
      <c r="D45" s="17" t="s">
        <v>142</v>
      </c>
      <c r="E45" s="34">
        <v>2</v>
      </c>
      <c r="F45" s="34" t="s">
        <v>135</v>
      </c>
      <c r="G45" s="34">
        <v>2</v>
      </c>
      <c r="H45" s="34">
        <v>3</v>
      </c>
      <c r="I45" s="61">
        <v>2</v>
      </c>
    </row>
    <row r="46" spans="1:9">
      <c r="A46" s="62">
        <v>53</v>
      </c>
      <c r="B46" s="43"/>
      <c r="C46" s="17" t="s">
        <v>232</v>
      </c>
      <c r="D46" s="17" t="s">
        <v>142</v>
      </c>
      <c r="E46" s="34">
        <v>2</v>
      </c>
      <c r="F46" s="34">
        <v>1</v>
      </c>
      <c r="G46" s="34">
        <v>2</v>
      </c>
      <c r="H46" s="34">
        <v>4</v>
      </c>
      <c r="I46" s="61">
        <v>3</v>
      </c>
    </row>
    <row r="47" spans="1:9">
      <c r="A47" s="62">
        <v>54</v>
      </c>
      <c r="B47" s="43"/>
      <c r="C47" s="17" t="s">
        <v>233</v>
      </c>
      <c r="D47" s="17" t="s">
        <v>142</v>
      </c>
      <c r="E47" s="34">
        <v>2</v>
      </c>
      <c r="F47" s="34" t="s">
        <v>135</v>
      </c>
      <c r="G47" s="34">
        <v>2</v>
      </c>
      <c r="H47" s="34">
        <v>3</v>
      </c>
      <c r="I47" s="61">
        <v>2</v>
      </c>
    </row>
    <row r="48" spans="1:9">
      <c r="A48" s="62">
        <v>55</v>
      </c>
      <c r="B48" s="43"/>
      <c r="C48" s="17" t="s">
        <v>234</v>
      </c>
      <c r="D48" s="17" t="s">
        <v>142</v>
      </c>
      <c r="E48" s="34">
        <v>3</v>
      </c>
      <c r="F48" s="34" t="s">
        <v>135</v>
      </c>
      <c r="G48" s="34">
        <v>2</v>
      </c>
      <c r="H48" s="34">
        <v>4</v>
      </c>
      <c r="I48" s="61">
        <v>2</v>
      </c>
    </row>
    <row r="49" spans="1:9" ht="15" thickBot="1">
      <c r="A49" s="63"/>
      <c r="B49" s="75"/>
      <c r="C49" s="49" t="s">
        <v>13</v>
      </c>
      <c r="D49" s="49"/>
      <c r="E49" s="34" t="s">
        <v>135</v>
      </c>
      <c r="F49" s="34" t="s">
        <v>135</v>
      </c>
      <c r="G49" s="34" t="s">
        <v>135</v>
      </c>
      <c r="H49" s="34" t="s">
        <v>135</v>
      </c>
      <c r="I49" s="61" t="s">
        <v>135</v>
      </c>
    </row>
    <row r="50" spans="1:9">
      <c r="A50" s="78"/>
      <c r="B50" s="79"/>
      <c r="C50" s="79"/>
      <c r="D50" s="79"/>
      <c r="E50" s="79"/>
      <c r="F50" s="79"/>
      <c r="G50" s="79"/>
      <c r="H50" s="79"/>
      <c r="I50" s="80"/>
    </row>
    <row r="51" spans="1:9" ht="15" thickBot="1">
      <c r="A51" s="81"/>
      <c r="B51" s="82"/>
      <c r="C51" s="82"/>
      <c r="D51" s="82"/>
      <c r="E51" s="82"/>
      <c r="F51" s="82"/>
      <c r="G51" s="82"/>
      <c r="H51" s="82"/>
      <c r="I51" s="83"/>
    </row>
    <row r="52" spans="1:9" ht="15.75">
      <c r="A52" s="67" t="s">
        <v>194</v>
      </c>
      <c r="B52" s="69" t="s">
        <v>291</v>
      </c>
      <c r="C52" s="65" t="s">
        <v>287</v>
      </c>
      <c r="D52" s="65" t="s">
        <v>218</v>
      </c>
      <c r="E52" s="67" t="s">
        <v>195</v>
      </c>
      <c r="F52" s="67" t="s">
        <v>196</v>
      </c>
      <c r="G52" s="67" t="s">
        <v>197</v>
      </c>
      <c r="H52" s="67" t="s">
        <v>198</v>
      </c>
      <c r="I52" s="66" t="s">
        <v>199</v>
      </c>
    </row>
    <row r="53" spans="1:9">
      <c r="A53" s="62">
        <v>61</v>
      </c>
      <c r="B53" s="43"/>
      <c r="C53" s="17" t="s">
        <v>235</v>
      </c>
      <c r="D53" s="17" t="s">
        <v>142</v>
      </c>
      <c r="E53" s="34">
        <v>2</v>
      </c>
      <c r="F53" s="34">
        <v>1</v>
      </c>
      <c r="G53" s="34">
        <v>2</v>
      </c>
      <c r="H53" s="34">
        <v>4</v>
      </c>
      <c r="I53" s="61">
        <v>3</v>
      </c>
    </row>
    <row r="54" spans="1:9">
      <c r="A54" s="62">
        <v>62</v>
      </c>
      <c r="B54" s="43"/>
      <c r="C54" s="17" t="s">
        <v>236</v>
      </c>
      <c r="D54" s="17" t="s">
        <v>142</v>
      </c>
      <c r="E54" s="34">
        <v>2</v>
      </c>
      <c r="F54" s="34">
        <v>1</v>
      </c>
      <c r="G54" s="34">
        <v>2</v>
      </c>
      <c r="H54" s="34">
        <v>4</v>
      </c>
      <c r="I54" s="61">
        <v>2</v>
      </c>
    </row>
    <row r="55" spans="1:9">
      <c r="A55" s="62">
        <v>63</v>
      </c>
      <c r="B55" s="43"/>
      <c r="C55" s="17" t="s">
        <v>237</v>
      </c>
      <c r="D55" s="17" t="s">
        <v>142</v>
      </c>
      <c r="E55" s="34">
        <v>2</v>
      </c>
      <c r="F55" s="34" t="s">
        <v>135</v>
      </c>
      <c r="G55" s="34">
        <v>2</v>
      </c>
      <c r="H55" s="34">
        <v>3</v>
      </c>
      <c r="I55" s="61">
        <v>2</v>
      </c>
    </row>
    <row r="56" spans="1:9">
      <c r="A56" s="62">
        <v>64</v>
      </c>
      <c r="B56" s="43"/>
      <c r="C56" s="17" t="s">
        <v>131</v>
      </c>
      <c r="D56" s="17" t="s">
        <v>142</v>
      </c>
      <c r="E56" s="34">
        <v>2</v>
      </c>
      <c r="F56" s="34">
        <v>1</v>
      </c>
      <c r="G56" s="34">
        <v>2</v>
      </c>
      <c r="H56" s="34">
        <v>4</v>
      </c>
      <c r="I56" s="61">
        <v>2</v>
      </c>
    </row>
    <row r="57" spans="1:9">
      <c r="A57" s="62" t="s">
        <v>238</v>
      </c>
      <c r="B57" s="74"/>
      <c r="C57" s="17" t="s">
        <v>239</v>
      </c>
      <c r="D57" s="17" t="s">
        <v>240</v>
      </c>
      <c r="E57" s="34">
        <v>2</v>
      </c>
      <c r="F57" s="34" t="s">
        <v>135</v>
      </c>
      <c r="G57" s="34" t="s">
        <v>135</v>
      </c>
      <c r="H57" s="34">
        <v>3</v>
      </c>
      <c r="I57" s="61" t="s">
        <v>135</v>
      </c>
    </row>
    <row r="58" spans="1:9">
      <c r="A58" s="62" t="s">
        <v>241</v>
      </c>
      <c r="B58" s="74"/>
      <c r="C58" s="17" t="s">
        <v>242</v>
      </c>
      <c r="D58" s="17" t="s">
        <v>243</v>
      </c>
      <c r="E58" s="34">
        <v>2</v>
      </c>
      <c r="F58" s="34" t="s">
        <v>135</v>
      </c>
      <c r="G58" s="34" t="s">
        <v>135</v>
      </c>
      <c r="H58" s="34">
        <v>3</v>
      </c>
      <c r="I58" s="61" t="s">
        <v>135</v>
      </c>
    </row>
    <row r="59" spans="1:9">
      <c r="A59" s="62"/>
      <c r="B59" s="74"/>
      <c r="C59" s="17" t="s">
        <v>13</v>
      </c>
      <c r="D59" s="17"/>
      <c r="E59" s="34" t="s">
        <v>135</v>
      </c>
      <c r="F59" s="34" t="s">
        <v>135</v>
      </c>
      <c r="G59" s="34" t="s">
        <v>135</v>
      </c>
      <c r="H59" s="34" t="s">
        <v>135</v>
      </c>
      <c r="I59" s="61" t="s">
        <v>135</v>
      </c>
    </row>
    <row r="60" spans="1:9">
      <c r="A60" s="62" t="s">
        <v>244</v>
      </c>
      <c r="B60" s="43"/>
      <c r="C60" s="17" t="s">
        <v>245</v>
      </c>
      <c r="D60" s="17" t="s">
        <v>240</v>
      </c>
      <c r="E60" s="34">
        <v>2</v>
      </c>
      <c r="F60" s="34" t="s">
        <v>135</v>
      </c>
      <c r="G60" s="34" t="s">
        <v>135</v>
      </c>
      <c r="H60" s="34">
        <v>3</v>
      </c>
      <c r="I60" s="61" t="s">
        <v>135</v>
      </c>
    </row>
    <row r="61" spans="1:9">
      <c r="A61" s="62" t="s">
        <v>246</v>
      </c>
      <c r="B61" s="43"/>
      <c r="C61" s="17" t="s">
        <v>247</v>
      </c>
      <c r="D61" s="17" t="s">
        <v>240</v>
      </c>
      <c r="E61" s="34">
        <v>2</v>
      </c>
      <c r="F61" s="34" t="s">
        <v>135</v>
      </c>
      <c r="G61" s="34" t="s">
        <v>135</v>
      </c>
      <c r="H61" s="34">
        <v>3</v>
      </c>
      <c r="I61" s="61" t="s">
        <v>135</v>
      </c>
    </row>
    <row r="62" spans="1:9">
      <c r="A62" s="62" t="s">
        <v>248</v>
      </c>
      <c r="B62" s="43"/>
      <c r="C62" s="17" t="s">
        <v>249</v>
      </c>
      <c r="D62" s="17" t="s">
        <v>240</v>
      </c>
      <c r="E62" s="34">
        <v>2</v>
      </c>
      <c r="F62" s="34" t="s">
        <v>135</v>
      </c>
      <c r="G62" s="34" t="s">
        <v>135</v>
      </c>
      <c r="H62" s="34">
        <v>3</v>
      </c>
      <c r="I62" s="61" t="s">
        <v>135</v>
      </c>
    </row>
    <row r="63" spans="1:9">
      <c r="A63" s="62" t="s">
        <v>250</v>
      </c>
      <c r="B63" s="43"/>
      <c r="C63" s="17" t="s">
        <v>251</v>
      </c>
      <c r="D63" s="17" t="s">
        <v>240</v>
      </c>
      <c r="E63" s="34">
        <v>2</v>
      </c>
      <c r="F63" s="34" t="s">
        <v>135</v>
      </c>
      <c r="G63" s="34" t="s">
        <v>135</v>
      </c>
      <c r="H63" s="34">
        <v>3</v>
      </c>
      <c r="I63" s="61" t="s">
        <v>135</v>
      </c>
    </row>
    <row r="64" spans="1:9">
      <c r="A64" s="62" t="s">
        <v>252</v>
      </c>
      <c r="B64" s="43"/>
      <c r="C64" s="17" t="s">
        <v>87</v>
      </c>
      <c r="D64" s="17" t="s">
        <v>253</v>
      </c>
      <c r="E64" s="34">
        <v>2</v>
      </c>
      <c r="F64" s="34" t="s">
        <v>135</v>
      </c>
      <c r="G64" s="34" t="s">
        <v>135</v>
      </c>
      <c r="H64" s="34">
        <v>3</v>
      </c>
      <c r="I64" s="61" t="s">
        <v>135</v>
      </c>
    </row>
    <row r="65" spans="1:12">
      <c r="A65" s="62" t="s">
        <v>254</v>
      </c>
      <c r="B65" s="43"/>
      <c r="C65" s="17" t="s">
        <v>255</v>
      </c>
      <c r="D65" s="17" t="s">
        <v>253</v>
      </c>
      <c r="E65" s="34">
        <v>2</v>
      </c>
      <c r="F65" s="34" t="s">
        <v>135</v>
      </c>
      <c r="G65" s="34" t="s">
        <v>135</v>
      </c>
      <c r="H65" s="34">
        <v>3</v>
      </c>
      <c r="I65" s="61" t="s">
        <v>135</v>
      </c>
    </row>
    <row r="66" spans="1:12">
      <c r="A66" s="62" t="s">
        <v>256</v>
      </c>
      <c r="B66" s="43"/>
      <c r="C66" s="17" t="s">
        <v>152</v>
      </c>
      <c r="D66" s="17" t="s">
        <v>253</v>
      </c>
      <c r="E66" s="34">
        <v>2</v>
      </c>
      <c r="F66" s="34" t="s">
        <v>135</v>
      </c>
      <c r="G66" s="34" t="s">
        <v>135</v>
      </c>
      <c r="H66" s="34">
        <v>3</v>
      </c>
      <c r="I66" s="61" t="s">
        <v>135</v>
      </c>
    </row>
    <row r="67" spans="1:12">
      <c r="A67" s="62" t="s">
        <v>257</v>
      </c>
      <c r="B67" s="43"/>
      <c r="C67" s="17" t="s">
        <v>258</v>
      </c>
      <c r="D67" s="17" t="s">
        <v>253</v>
      </c>
      <c r="E67" s="34">
        <v>2</v>
      </c>
      <c r="F67" s="34" t="s">
        <v>135</v>
      </c>
      <c r="G67" s="34" t="s">
        <v>135</v>
      </c>
      <c r="H67" s="34">
        <v>3</v>
      </c>
      <c r="I67" s="61" t="s">
        <v>135</v>
      </c>
    </row>
    <row r="68" spans="1:12">
      <c r="A68" s="62" t="s">
        <v>259</v>
      </c>
      <c r="B68" s="43"/>
      <c r="C68" s="17" t="s">
        <v>260</v>
      </c>
      <c r="D68" s="17" t="s">
        <v>253</v>
      </c>
      <c r="E68" s="34">
        <v>2</v>
      </c>
      <c r="F68" s="34" t="s">
        <v>135</v>
      </c>
      <c r="G68" s="34" t="s">
        <v>135</v>
      </c>
      <c r="H68" s="34">
        <v>3</v>
      </c>
      <c r="I68" s="61" t="s">
        <v>135</v>
      </c>
    </row>
    <row r="69" spans="1:12" ht="15" thickBot="1">
      <c r="A69" s="63" t="s">
        <v>261</v>
      </c>
      <c r="B69" s="43"/>
      <c r="C69" s="49" t="s">
        <v>262</v>
      </c>
      <c r="D69" s="49" t="s">
        <v>253</v>
      </c>
      <c r="E69" s="34">
        <v>2</v>
      </c>
      <c r="F69" s="34" t="s">
        <v>135</v>
      </c>
      <c r="G69" s="34" t="s">
        <v>135</v>
      </c>
      <c r="H69" s="34">
        <v>3</v>
      </c>
      <c r="I69" s="61" t="s">
        <v>135</v>
      </c>
    </row>
    <row r="70" spans="1:12">
      <c r="A70" s="78"/>
      <c r="B70" s="79"/>
      <c r="C70" s="79"/>
      <c r="D70" s="79"/>
      <c r="E70" s="79"/>
      <c r="F70" s="79"/>
      <c r="G70" s="79"/>
      <c r="H70" s="79"/>
      <c r="I70" s="80"/>
    </row>
    <row r="71" spans="1:12" ht="15" thickBot="1">
      <c r="A71" s="81"/>
      <c r="B71" s="82"/>
      <c r="C71" s="82"/>
      <c r="D71" s="82"/>
      <c r="E71" s="82"/>
      <c r="F71" s="82"/>
      <c r="G71" s="82"/>
      <c r="H71" s="82"/>
      <c r="I71" s="83"/>
    </row>
    <row r="72" spans="1:12" ht="15.75">
      <c r="A72" s="67" t="s">
        <v>194</v>
      </c>
      <c r="B72" s="69" t="s">
        <v>291</v>
      </c>
      <c r="C72" s="65" t="s">
        <v>288</v>
      </c>
      <c r="D72" s="65" t="s">
        <v>218</v>
      </c>
      <c r="E72" s="69" t="s">
        <v>195</v>
      </c>
      <c r="F72" s="68" t="s">
        <v>196</v>
      </c>
      <c r="G72" s="65" t="s">
        <v>197</v>
      </c>
      <c r="H72" s="68" t="s">
        <v>198</v>
      </c>
      <c r="I72" s="66" t="s">
        <v>199</v>
      </c>
    </row>
    <row r="73" spans="1:12">
      <c r="A73" s="62">
        <v>71</v>
      </c>
      <c r="B73" s="43"/>
      <c r="C73" s="17" t="s">
        <v>263</v>
      </c>
      <c r="D73" s="17" t="s">
        <v>142</v>
      </c>
      <c r="E73" s="34">
        <v>2</v>
      </c>
      <c r="F73" s="34" t="s">
        <v>135</v>
      </c>
      <c r="G73" s="34">
        <v>2</v>
      </c>
      <c r="H73" s="34">
        <v>3</v>
      </c>
      <c r="I73" s="61">
        <v>2</v>
      </c>
    </row>
    <row r="74" spans="1:12">
      <c r="A74" s="62">
        <v>72</v>
      </c>
      <c r="B74" s="43"/>
      <c r="C74" s="17" t="s">
        <v>264</v>
      </c>
      <c r="D74" s="17" t="s">
        <v>142</v>
      </c>
      <c r="E74" s="34" t="s">
        <v>135</v>
      </c>
      <c r="F74" s="34" t="s">
        <v>135</v>
      </c>
      <c r="G74" s="34">
        <v>2</v>
      </c>
      <c r="H74" s="34" t="s">
        <v>135</v>
      </c>
      <c r="I74" s="61">
        <v>5</v>
      </c>
    </row>
    <row r="75" spans="1:12">
      <c r="A75" s="62">
        <v>73</v>
      </c>
      <c r="B75" s="43"/>
      <c r="C75" s="17" t="s">
        <v>265</v>
      </c>
      <c r="D75" s="17" t="s">
        <v>142</v>
      </c>
      <c r="E75" s="34">
        <v>2</v>
      </c>
      <c r="F75" s="34">
        <v>1</v>
      </c>
      <c r="G75" s="34">
        <v>2</v>
      </c>
      <c r="H75" s="34">
        <v>4</v>
      </c>
      <c r="I75" s="61">
        <v>3</v>
      </c>
    </row>
    <row r="76" spans="1:12">
      <c r="A76" s="62">
        <v>74</v>
      </c>
      <c r="B76" s="43"/>
      <c r="C76" s="17" t="s">
        <v>103</v>
      </c>
      <c r="D76" s="17" t="s">
        <v>142</v>
      </c>
      <c r="E76" s="34">
        <v>4</v>
      </c>
      <c r="F76" s="34" t="s">
        <v>135</v>
      </c>
      <c r="G76" s="34" t="s">
        <v>135</v>
      </c>
      <c r="H76" s="34">
        <v>6</v>
      </c>
      <c r="I76" s="61" t="s">
        <v>135</v>
      </c>
    </row>
    <row r="77" spans="1:12">
      <c r="A77" s="62">
        <v>75</v>
      </c>
      <c r="B77" s="43"/>
      <c r="C77" s="17" t="s">
        <v>266</v>
      </c>
      <c r="D77" s="17" t="s">
        <v>142</v>
      </c>
      <c r="E77" s="34" t="s">
        <v>135</v>
      </c>
      <c r="F77" s="34" t="s">
        <v>135</v>
      </c>
      <c r="G77" s="34">
        <v>2</v>
      </c>
      <c r="H77" s="34" t="s">
        <v>135</v>
      </c>
      <c r="I77" s="61">
        <v>4</v>
      </c>
    </row>
    <row r="78" spans="1:12">
      <c r="A78" s="62" t="s">
        <v>267</v>
      </c>
      <c r="B78" s="74"/>
      <c r="C78" s="17" t="s">
        <v>268</v>
      </c>
      <c r="D78" s="17" t="s">
        <v>269</v>
      </c>
      <c r="E78" s="34">
        <v>2</v>
      </c>
      <c r="F78" s="34" t="s">
        <v>135</v>
      </c>
      <c r="G78" s="34" t="s">
        <v>135</v>
      </c>
      <c r="H78" s="34" t="s">
        <v>135</v>
      </c>
      <c r="I78" s="61">
        <v>3</v>
      </c>
    </row>
    <row r="79" spans="1:12">
      <c r="A79" s="62"/>
      <c r="B79" s="74"/>
      <c r="C79" s="17" t="s">
        <v>13</v>
      </c>
      <c r="D79" s="17"/>
      <c r="E79" s="34" t="s">
        <v>135</v>
      </c>
      <c r="F79" s="34" t="s">
        <v>135</v>
      </c>
      <c r="G79" s="34" t="s">
        <v>135</v>
      </c>
      <c r="H79" s="34" t="s">
        <v>135</v>
      </c>
      <c r="I79" s="61" t="s">
        <v>135</v>
      </c>
      <c r="L79" s="72"/>
    </row>
    <row r="80" spans="1:12">
      <c r="A80" s="62" t="s">
        <v>270</v>
      </c>
      <c r="B80" s="43"/>
      <c r="C80" s="17" t="s">
        <v>271</v>
      </c>
      <c r="D80" s="17" t="s">
        <v>253</v>
      </c>
      <c r="E80" s="34">
        <v>2</v>
      </c>
      <c r="F80" s="34" t="s">
        <v>135</v>
      </c>
      <c r="G80" s="34" t="s">
        <v>135</v>
      </c>
      <c r="H80" s="34">
        <v>3</v>
      </c>
      <c r="I80" s="61" t="s">
        <v>135</v>
      </c>
    </row>
    <row r="81" spans="1:9">
      <c r="A81" s="62" t="s">
        <v>272</v>
      </c>
      <c r="B81" s="43"/>
      <c r="C81" s="17" t="s">
        <v>273</v>
      </c>
      <c r="D81" s="17" t="s">
        <v>253</v>
      </c>
      <c r="E81" s="34">
        <v>2</v>
      </c>
      <c r="F81" s="34" t="s">
        <v>135</v>
      </c>
      <c r="G81" s="34" t="s">
        <v>135</v>
      </c>
      <c r="H81" s="34">
        <v>3</v>
      </c>
      <c r="I81" s="61" t="s">
        <v>135</v>
      </c>
    </row>
    <row r="82" spans="1:9">
      <c r="A82" s="62" t="s">
        <v>274</v>
      </c>
      <c r="B82" s="43"/>
      <c r="C82" s="17" t="s">
        <v>275</v>
      </c>
      <c r="D82" s="17" t="s">
        <v>253</v>
      </c>
      <c r="E82" s="34">
        <v>2</v>
      </c>
      <c r="F82" s="34" t="s">
        <v>135</v>
      </c>
      <c r="G82" s="34" t="s">
        <v>135</v>
      </c>
      <c r="H82" s="34">
        <v>3</v>
      </c>
      <c r="I82" s="61" t="s">
        <v>135</v>
      </c>
    </row>
    <row r="83" spans="1:9">
      <c r="A83" s="62" t="s">
        <v>276</v>
      </c>
      <c r="B83" s="43"/>
      <c r="C83" s="17" t="s">
        <v>277</v>
      </c>
      <c r="D83" s="17" t="s">
        <v>253</v>
      </c>
      <c r="E83" s="34">
        <v>2</v>
      </c>
      <c r="F83" s="34" t="s">
        <v>135</v>
      </c>
      <c r="G83" s="34" t="s">
        <v>135</v>
      </c>
      <c r="H83" s="34">
        <v>3</v>
      </c>
      <c r="I83" s="61" t="s">
        <v>135</v>
      </c>
    </row>
    <row r="84" spans="1:9" ht="15" thickBot="1">
      <c r="A84" s="63" t="s">
        <v>278</v>
      </c>
      <c r="B84" s="43"/>
      <c r="C84" s="49" t="s">
        <v>279</v>
      </c>
      <c r="D84" s="49" t="s">
        <v>253</v>
      </c>
      <c r="E84" s="34">
        <v>2</v>
      </c>
      <c r="F84" s="34" t="s">
        <v>135</v>
      </c>
      <c r="G84" s="34" t="s">
        <v>135</v>
      </c>
      <c r="H84" s="34">
        <v>3</v>
      </c>
      <c r="I84" s="61" t="s">
        <v>135</v>
      </c>
    </row>
    <row r="85" spans="1:9">
      <c r="A85" s="78"/>
      <c r="B85" s="79"/>
      <c r="C85" s="79"/>
      <c r="D85" s="79"/>
      <c r="E85" s="79"/>
      <c r="F85" s="79"/>
      <c r="G85" s="79"/>
      <c r="H85" s="79"/>
      <c r="I85" s="80"/>
    </row>
    <row r="86" spans="1:9" ht="15" thickBot="1">
      <c r="A86" s="81"/>
      <c r="B86" s="82"/>
      <c r="C86" s="82"/>
      <c r="D86" s="82"/>
      <c r="E86" s="82"/>
      <c r="F86" s="82"/>
      <c r="G86" s="82"/>
      <c r="H86" s="82"/>
      <c r="I86" s="83"/>
    </row>
    <row r="87" spans="1:9" ht="15.75">
      <c r="A87" s="67" t="s">
        <v>194</v>
      </c>
      <c r="B87" s="69" t="s">
        <v>291</v>
      </c>
      <c r="C87" s="65" t="s">
        <v>289</v>
      </c>
      <c r="D87" s="68" t="s">
        <v>218</v>
      </c>
      <c r="E87" s="65" t="s">
        <v>280</v>
      </c>
      <c r="F87" s="68"/>
      <c r="G87" s="67"/>
      <c r="H87" s="67"/>
      <c r="I87" s="66"/>
    </row>
    <row r="88" spans="1:9" ht="15">
      <c r="A88" s="62">
        <v>81</v>
      </c>
      <c r="B88" s="92"/>
      <c r="C88" s="98" t="s">
        <v>127</v>
      </c>
      <c r="D88" s="17" t="s">
        <v>142</v>
      </c>
      <c r="E88" s="17">
        <v>10</v>
      </c>
      <c r="F88" s="17"/>
      <c r="G88" s="17"/>
      <c r="H88" s="17"/>
      <c r="I88" s="29"/>
    </row>
    <row r="89" spans="1:9" ht="15">
      <c r="A89" s="62">
        <v>82</v>
      </c>
      <c r="B89" s="92"/>
      <c r="C89" s="98" t="s">
        <v>281</v>
      </c>
      <c r="D89" s="17" t="s">
        <v>142</v>
      </c>
      <c r="E89" s="17">
        <v>20</v>
      </c>
      <c r="F89" s="17"/>
      <c r="G89" s="17"/>
      <c r="H89" s="17"/>
      <c r="I89" s="29"/>
    </row>
    <row r="90" spans="1:9" ht="15" thickBot="1">
      <c r="A90" s="63"/>
      <c r="B90" s="73"/>
      <c r="C90" s="49" t="s">
        <v>13</v>
      </c>
      <c r="D90" s="49"/>
      <c r="E90" s="49">
        <v>30</v>
      </c>
      <c r="F90" s="49"/>
      <c r="G90" s="49"/>
      <c r="H90" s="49"/>
      <c r="I90" s="50"/>
    </row>
  </sheetData>
  <dataConsolidate/>
  <mergeCells count="3">
    <mergeCell ref="K1:Q8"/>
    <mergeCell ref="K10:Q11"/>
    <mergeCell ref="K12:Q22"/>
  </mergeCells>
  <conditionalFormatting sqref="A1:I90">
    <cfRule type="expression" dxfId="7" priority="1">
      <formula>$B1="ΤΩΡΑ"</formula>
    </cfRule>
    <cfRule type="expression" dxfId="6" priority="2">
      <formula>$B1="ΕΛΕΓΧΟΣ"</formula>
    </cfRule>
    <cfRule type="expression" priority="3">
      <formula>$B1=" "</formula>
    </cfRule>
    <cfRule type="expression" dxfId="5" priority="4">
      <formula>$B1="ΝΑΙ"</formula>
    </cfRule>
    <cfRule type="expression" dxfId="4" priority="5">
      <formula>$B1="ΟΧΙ"</formula>
    </cfRule>
  </conditionalFormatting>
  <dataValidations count="1">
    <dataValidation type="list" allowBlank="1" showInputMessage="1" showErrorMessage="1" sqref="B2:B6 B9:B13 B17:B21 B26:B30 B35:B39 B44:B48 B53:B56 B60:B69 B73:B77 B80:B84 B88:B89">
      <formula1>$T$1:$T$5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67"/>
  <sheetViews>
    <sheetView topLeftCell="A103" zoomScale="81" zoomScaleNormal="81" workbookViewId="0">
      <selection sqref="A1:H1"/>
    </sheetView>
  </sheetViews>
  <sheetFormatPr defaultRowHeight="14.25"/>
  <cols>
    <col min="1" max="1" width="47.375" customWidth="1"/>
    <col min="2" max="2" width="4.125" customWidth="1"/>
    <col min="3" max="3" width="18.5" style="15" customWidth="1"/>
    <col min="4" max="4" width="11.625" customWidth="1"/>
    <col min="5" max="5" width="7.25" style="15" customWidth="1"/>
    <col min="6" max="6" width="8.875" style="15" customWidth="1"/>
    <col min="7" max="7" width="11.375" style="15" customWidth="1"/>
    <col min="8" max="8" width="6" customWidth="1"/>
    <col min="9" max="9" width="6" style="44" hidden="1" customWidth="1"/>
    <col min="10" max="10" width="51.5" customWidth="1"/>
    <col min="11" max="11" width="10.625" customWidth="1"/>
    <col min="12" max="12" width="4.5" customWidth="1"/>
    <col min="13" max="13" width="12.5" customWidth="1"/>
    <col min="14" max="14" width="8.125" customWidth="1"/>
    <col min="15" max="1027" width="10.625" customWidth="1"/>
  </cols>
  <sheetData>
    <row r="1" spans="1:15" s="10" customFormat="1" ht="64.5" customHeight="1" thickBot="1">
      <c r="A1" s="152" t="s">
        <v>138</v>
      </c>
      <c r="B1" s="153"/>
      <c r="C1" s="153"/>
      <c r="D1" s="153"/>
      <c r="E1" s="153"/>
      <c r="F1" s="153"/>
      <c r="G1" s="153"/>
      <c r="H1" s="154"/>
      <c r="I1" s="84"/>
      <c r="J1" s="155" t="s">
        <v>139</v>
      </c>
      <c r="K1" s="155"/>
      <c r="L1" s="155"/>
      <c r="M1" s="155"/>
      <c r="N1" s="155"/>
      <c r="O1" s="30"/>
    </row>
    <row r="2" spans="1:15" ht="26.25" thickBot="1">
      <c r="A2" s="109" t="s">
        <v>0</v>
      </c>
      <c r="B2" s="110" t="s">
        <v>1</v>
      </c>
      <c r="C2" s="110" t="s">
        <v>153</v>
      </c>
      <c r="D2" s="110" t="s">
        <v>2</v>
      </c>
      <c r="E2" s="111" t="s">
        <v>191</v>
      </c>
      <c r="F2" s="111" t="s">
        <v>192</v>
      </c>
      <c r="G2" s="111" t="s">
        <v>193</v>
      </c>
      <c r="H2" s="111" t="s">
        <v>3</v>
      </c>
      <c r="I2" s="112"/>
      <c r="J2" s="113"/>
      <c r="K2" s="110" t="s">
        <v>140</v>
      </c>
      <c r="L2" s="110" t="s">
        <v>1</v>
      </c>
      <c r="M2" s="110" t="s">
        <v>2</v>
      </c>
      <c r="N2" s="114" t="s">
        <v>3</v>
      </c>
    </row>
    <row r="3" spans="1:15" s="1" customFormat="1">
      <c r="A3" s="104" t="s">
        <v>4</v>
      </c>
      <c r="B3" s="105" t="s">
        <v>5</v>
      </c>
      <c r="C3" s="106" t="s">
        <v>154</v>
      </c>
      <c r="D3" s="105">
        <v>4</v>
      </c>
      <c r="E3" s="107">
        <v>3</v>
      </c>
      <c r="F3" s="107">
        <v>1</v>
      </c>
      <c r="G3" s="107"/>
      <c r="H3" s="107">
        <v>5</v>
      </c>
      <c r="I3" s="108">
        <f>'ΠΡΟΓΡΑΜΜΑ ΣΠΟΥΔΩΝ ΑΥΤΟΜΑΤΙΣΜΟΥ'!B2</f>
        <v>0</v>
      </c>
      <c r="J3" s="122" t="str">
        <f>Μαθηματικά</f>
        <v>Μαθηματικά</v>
      </c>
      <c r="K3" s="123" t="s">
        <v>141</v>
      </c>
      <c r="L3" s="123" t="s">
        <v>142</v>
      </c>
      <c r="M3" s="123">
        <v>4</v>
      </c>
      <c r="N3" s="124">
        <v>5</v>
      </c>
    </row>
    <row r="4" spans="1:15">
      <c r="A4" s="18" t="s">
        <v>6</v>
      </c>
      <c r="B4" s="8" t="s">
        <v>5</v>
      </c>
      <c r="C4" s="17" t="s">
        <v>155</v>
      </c>
      <c r="D4" s="8">
        <v>4</v>
      </c>
      <c r="E4" s="23">
        <v>2</v>
      </c>
      <c r="F4" s="23">
        <v>2</v>
      </c>
      <c r="G4" s="23"/>
      <c r="H4" s="23">
        <v>5</v>
      </c>
      <c r="I4" s="85">
        <f>'ΠΡΟΓΡΑΜΜΑ ΣΠΟΥΔΩΝ ΑΥΤΟΜΑΤΙΣΜΟΥ'!B3</f>
        <v>0</v>
      </c>
      <c r="J4" s="37" t="str">
        <f>Τεχνική_Φυσική</f>
        <v>Τεχνική Φυσική</v>
      </c>
      <c r="K4" s="32" t="s">
        <v>141</v>
      </c>
      <c r="L4" s="32" t="s">
        <v>142</v>
      </c>
      <c r="M4" s="32">
        <v>4</v>
      </c>
      <c r="N4" s="33">
        <v>5</v>
      </c>
    </row>
    <row r="5" spans="1:15" ht="25.5">
      <c r="A5" s="18" t="s">
        <v>7</v>
      </c>
      <c r="B5" s="8" t="s">
        <v>5</v>
      </c>
      <c r="C5" s="17" t="s">
        <v>156</v>
      </c>
      <c r="D5" s="8">
        <v>3</v>
      </c>
      <c r="E5" s="23">
        <v>2</v>
      </c>
      <c r="F5" s="23">
        <v>1</v>
      </c>
      <c r="G5" s="23"/>
      <c r="H5" s="23">
        <v>4</v>
      </c>
      <c r="I5" s="85">
        <f>'ΠΡΟΓΡΑΜΜΑ ΣΠΟΥΔΩΝ ΑΥΤΟΜΑΤΙΣΜΟΥ'!B20</f>
        <v>0</v>
      </c>
      <c r="J5" s="38" t="str">
        <f>Εφαρμοσμένη_Μηχανική___Γενική_Μηχανολογία</f>
        <v>Εφαρμοσμένη Μηχανική - Γενική Μηχανολογία</v>
      </c>
      <c r="K5" s="32" t="s">
        <v>143</v>
      </c>
      <c r="L5" s="32" t="s">
        <v>142</v>
      </c>
      <c r="M5" s="32">
        <v>4</v>
      </c>
      <c r="N5" s="33">
        <v>6</v>
      </c>
    </row>
    <row r="6" spans="1:15">
      <c r="A6" s="18" t="s">
        <v>8</v>
      </c>
      <c r="B6" s="8" t="s">
        <v>5</v>
      </c>
      <c r="C6" s="17" t="s">
        <v>157</v>
      </c>
      <c r="D6" s="8">
        <v>4</v>
      </c>
      <c r="E6" s="23">
        <v>2</v>
      </c>
      <c r="F6" s="23"/>
      <c r="G6" s="23">
        <v>2</v>
      </c>
      <c r="H6" s="23">
        <v>5</v>
      </c>
      <c r="I6" s="85">
        <f>'ΠΡΟΓΡΑΜΜΑ ΣΠΟΥΔΩΝ ΑΥΤΟΜΑΤΙΣΜΟΥ'!B6</f>
        <v>0</v>
      </c>
      <c r="J6" s="37" t="str">
        <f>Σχεδίαση_με_Η_Υ__CAD</f>
        <v>Σχεδίαση με Η/Υ (CAD)</v>
      </c>
      <c r="K6" s="32" t="s">
        <v>141</v>
      </c>
      <c r="L6" s="32" t="s">
        <v>142</v>
      </c>
      <c r="M6" s="32">
        <v>4</v>
      </c>
      <c r="N6" s="33">
        <v>5</v>
      </c>
    </row>
    <row r="7" spans="1:15">
      <c r="A7" s="18" t="s">
        <v>9</v>
      </c>
      <c r="B7" s="8" t="s">
        <v>5</v>
      </c>
      <c r="C7" s="17" t="s">
        <v>158</v>
      </c>
      <c r="D7" s="8">
        <v>5</v>
      </c>
      <c r="E7" s="23">
        <v>3</v>
      </c>
      <c r="F7" s="23"/>
      <c r="G7" s="23">
        <v>2</v>
      </c>
      <c r="H7" s="23">
        <v>5</v>
      </c>
      <c r="I7" s="85">
        <f>'ΠΡΟΓΡΑΜΜΑ ΣΠΟΥΔΩΝ ΑΥΤΟΜΑΤΙΣΜΟΥ'!B4</f>
        <v>0</v>
      </c>
      <c r="J7" s="37" t="str">
        <f>Προγραμματισμός_Υπολογιστών_Ι</f>
        <v>Προγραμματισμός Υπολογιστών Ι</v>
      </c>
      <c r="K7" s="32" t="s">
        <v>141</v>
      </c>
      <c r="L7" s="32" t="s">
        <v>142</v>
      </c>
      <c r="M7" s="32">
        <v>4</v>
      </c>
      <c r="N7" s="33">
        <v>6</v>
      </c>
    </row>
    <row r="8" spans="1:15">
      <c r="A8" s="18" t="s">
        <v>10</v>
      </c>
      <c r="B8" s="8" t="s">
        <v>5</v>
      </c>
      <c r="C8" s="17" t="s">
        <v>155</v>
      </c>
      <c r="D8" s="8">
        <v>5</v>
      </c>
      <c r="E8" s="23">
        <v>4</v>
      </c>
      <c r="F8" s="23">
        <v>1</v>
      </c>
      <c r="G8" s="23"/>
      <c r="H8" s="23">
        <v>6</v>
      </c>
      <c r="I8" s="85">
        <f>'ΠΡΟΓΡΑΜΜΑ ΣΠΟΥΔΩΝ ΑΥΤΟΜΑΤΙΣΜΟΥ'!B17</f>
        <v>0</v>
      </c>
      <c r="J8" s="37" t="str">
        <f>Εφαρμοσμένα_Μαθηματικά</f>
        <v>Εφαρμοσμένα Μαθηματικά</v>
      </c>
      <c r="K8" s="32" t="s">
        <v>143</v>
      </c>
      <c r="L8" s="32" t="s">
        <v>142</v>
      </c>
      <c r="M8" s="32">
        <v>4</v>
      </c>
      <c r="N8" s="33">
        <v>5</v>
      </c>
    </row>
    <row r="9" spans="1:15">
      <c r="A9" s="18" t="s">
        <v>11</v>
      </c>
      <c r="B9" s="13" t="s">
        <v>12</v>
      </c>
      <c r="C9" s="13"/>
      <c r="D9" s="8">
        <v>3</v>
      </c>
      <c r="E9" s="23"/>
      <c r="F9" s="23"/>
      <c r="G9" s="23"/>
      <c r="H9" s="23">
        <v>0</v>
      </c>
      <c r="I9" s="85">
        <f>'ΠΡΟΓΡΑΜΜΑ ΣΠΟΥΔΩΝ ΑΥΤΟΜΑΤΙΣΜΟΥ'!B30</f>
        <v>0</v>
      </c>
      <c r="J9" s="28" t="str">
        <f>Αγγλική_Ορολογία_Αυτοματισμού</f>
        <v>Αγγλική Ορολογία Αυτοματισμού</v>
      </c>
      <c r="K9" s="95" t="s">
        <v>145</v>
      </c>
      <c r="L9" s="95" t="s">
        <v>142</v>
      </c>
      <c r="M9" s="95">
        <v>2</v>
      </c>
      <c r="N9" s="125">
        <v>3</v>
      </c>
    </row>
    <row r="10" spans="1:15" ht="15" thickBot="1">
      <c r="A10" s="20" t="s">
        <v>13</v>
      </c>
      <c r="B10" s="21"/>
      <c r="C10" s="21"/>
      <c r="D10" s="22">
        <v>28</v>
      </c>
      <c r="E10" s="27"/>
      <c r="F10" s="27"/>
      <c r="G10" s="27"/>
      <c r="H10" s="27">
        <v>30</v>
      </c>
      <c r="I10" s="86"/>
      <c r="J10" s="119"/>
      <c r="K10" s="120"/>
      <c r="L10" s="120"/>
      <c r="M10" s="120"/>
      <c r="N10" s="121"/>
    </row>
    <row r="11" spans="1:15">
      <c r="A11" s="156"/>
      <c r="B11" s="157"/>
      <c r="C11" s="157"/>
      <c r="D11" s="157"/>
      <c r="E11" s="157"/>
      <c r="F11" s="157"/>
      <c r="G11" s="157"/>
      <c r="H11" s="157"/>
      <c r="I11" s="42"/>
      <c r="J11" s="158"/>
      <c r="K11" s="159"/>
      <c r="L11" s="159"/>
      <c r="M11" s="159"/>
      <c r="N11" s="160"/>
    </row>
    <row r="12" spans="1:15" ht="15" thickBot="1">
      <c r="A12" s="156"/>
      <c r="B12" s="157"/>
      <c r="C12" s="157"/>
      <c r="D12" s="157"/>
      <c r="E12" s="157"/>
      <c r="F12" s="157"/>
      <c r="G12" s="157"/>
      <c r="H12" s="157"/>
      <c r="I12" s="42"/>
      <c r="J12" s="161"/>
      <c r="K12" s="162"/>
      <c r="L12" s="162"/>
      <c r="M12" s="162"/>
      <c r="N12" s="163"/>
    </row>
    <row r="13" spans="1:15" ht="26.25" thickBot="1">
      <c r="A13" s="109" t="s">
        <v>14</v>
      </c>
      <c r="B13" s="110" t="s">
        <v>1</v>
      </c>
      <c r="C13" s="110"/>
      <c r="D13" s="110" t="s">
        <v>2</v>
      </c>
      <c r="E13" s="111" t="s">
        <v>191</v>
      </c>
      <c r="F13" s="111" t="s">
        <v>192</v>
      </c>
      <c r="G13" s="111" t="s">
        <v>193</v>
      </c>
      <c r="H13" s="111" t="s">
        <v>3</v>
      </c>
      <c r="I13" s="112"/>
      <c r="J13" s="113"/>
      <c r="K13" s="110" t="s">
        <v>140</v>
      </c>
      <c r="L13" s="110" t="s">
        <v>1</v>
      </c>
      <c r="M13" s="110" t="s">
        <v>2</v>
      </c>
      <c r="N13" s="114" t="s">
        <v>3</v>
      </c>
    </row>
    <row r="14" spans="1:15">
      <c r="A14" s="18" t="s">
        <v>15</v>
      </c>
      <c r="B14" s="8" t="s">
        <v>5</v>
      </c>
      <c r="C14" s="17" t="s">
        <v>157</v>
      </c>
      <c r="D14" s="8">
        <v>4</v>
      </c>
      <c r="E14" s="23">
        <v>3</v>
      </c>
      <c r="F14" s="23">
        <v>1</v>
      </c>
      <c r="G14" s="23"/>
      <c r="H14" s="23">
        <v>5</v>
      </c>
      <c r="I14" s="85"/>
      <c r="J14" s="39"/>
      <c r="K14" s="17"/>
      <c r="L14" s="17"/>
      <c r="M14" s="17"/>
      <c r="N14" s="29"/>
    </row>
    <row r="15" spans="1:15">
      <c r="A15" s="18" t="s">
        <v>16</v>
      </c>
      <c r="B15" s="8" t="s">
        <v>5</v>
      </c>
      <c r="C15" s="17" t="s">
        <v>158</v>
      </c>
      <c r="D15" s="8">
        <v>4</v>
      </c>
      <c r="E15" s="23">
        <v>2</v>
      </c>
      <c r="F15" s="23"/>
      <c r="G15" s="23">
        <v>2</v>
      </c>
      <c r="H15" s="23">
        <v>5</v>
      </c>
      <c r="I15" s="85">
        <f>'ΠΡΟΓΡΑΜΜΑ ΣΠΟΥΔΩΝ ΑΥΤΟΜΑΤΙΣΜΟΥ'!B18</f>
        <v>0</v>
      </c>
      <c r="J15" s="37" t="str">
        <f>Προγραμματισμός_Υπολογιστών_II</f>
        <v>Προγραμματισμός Υπολογιστών II</v>
      </c>
      <c r="K15" s="32" t="s">
        <v>143</v>
      </c>
      <c r="L15" s="32" t="s">
        <v>142</v>
      </c>
      <c r="M15" s="32">
        <v>4</v>
      </c>
      <c r="N15" s="33">
        <v>6</v>
      </c>
    </row>
    <row r="16" spans="1:15" ht="28.5">
      <c r="A16" s="18" t="s">
        <v>17</v>
      </c>
      <c r="B16" s="8" t="s">
        <v>5</v>
      </c>
      <c r="C16" s="47" t="s">
        <v>160</v>
      </c>
      <c r="D16" s="8">
        <v>5</v>
      </c>
      <c r="E16" s="23">
        <v>5</v>
      </c>
      <c r="F16" s="23"/>
      <c r="G16" s="23"/>
      <c r="H16" s="23">
        <v>6</v>
      </c>
      <c r="I16" s="85">
        <f>'ΠΡΟΓΡΑΜΜΑ ΣΠΟΥΔΩΝ ΑΥΤΟΜΑΤΙΣΜΟΥ'!B5</f>
        <v>0</v>
      </c>
      <c r="J16" s="37" t="str">
        <f>Ηλεκτροτεχνία</f>
        <v>Ηλεκτροτεχνία</v>
      </c>
      <c r="K16" s="32" t="s">
        <v>141</v>
      </c>
      <c r="L16" s="32" t="s">
        <v>142</v>
      </c>
      <c r="M16" s="32">
        <v>4</v>
      </c>
      <c r="N16" s="33">
        <v>6</v>
      </c>
    </row>
    <row r="17" spans="1:14">
      <c r="A17" s="18" t="s">
        <v>18</v>
      </c>
      <c r="B17" s="8" t="s">
        <v>5</v>
      </c>
      <c r="C17" s="17" t="s">
        <v>156</v>
      </c>
      <c r="D17" s="8">
        <v>4</v>
      </c>
      <c r="E17" s="23">
        <v>3</v>
      </c>
      <c r="F17" s="23">
        <v>1</v>
      </c>
      <c r="G17" s="23"/>
      <c r="H17" s="23">
        <v>5</v>
      </c>
      <c r="I17" s="85"/>
      <c r="J17" s="38"/>
      <c r="K17" s="32"/>
      <c r="L17" s="32"/>
      <c r="M17" s="32"/>
      <c r="N17" s="33"/>
    </row>
    <row r="18" spans="1:14">
      <c r="A18" s="18" t="s">
        <v>19</v>
      </c>
      <c r="B18" s="8" t="s">
        <v>5</v>
      </c>
      <c r="C18" s="17" t="s">
        <v>161</v>
      </c>
      <c r="D18" s="8">
        <v>4</v>
      </c>
      <c r="E18" s="23">
        <v>3</v>
      </c>
      <c r="F18" s="23">
        <v>1</v>
      </c>
      <c r="G18" s="23"/>
      <c r="H18" s="23">
        <v>5</v>
      </c>
      <c r="I18" s="85"/>
      <c r="J18" s="39"/>
      <c r="K18" s="32"/>
      <c r="L18" s="32"/>
      <c r="M18" s="32"/>
      <c r="N18" s="33"/>
    </row>
    <row r="19" spans="1:14">
      <c r="A19" s="18" t="s">
        <v>20</v>
      </c>
      <c r="B19" s="8" t="s">
        <v>5</v>
      </c>
      <c r="C19" s="8"/>
      <c r="D19" s="8">
        <v>3</v>
      </c>
      <c r="E19" s="23"/>
      <c r="F19" s="23"/>
      <c r="G19" s="23"/>
      <c r="H19" s="23">
        <v>4</v>
      </c>
      <c r="I19" s="85"/>
      <c r="J19" s="39"/>
      <c r="K19" s="32"/>
      <c r="L19" s="32"/>
      <c r="M19" s="32"/>
      <c r="N19" s="33"/>
    </row>
    <row r="20" spans="1:14">
      <c r="A20" s="19" t="s">
        <v>13</v>
      </c>
      <c r="B20" s="14"/>
      <c r="C20" s="14"/>
      <c r="D20" s="11">
        <v>24</v>
      </c>
      <c r="E20" s="24"/>
      <c r="F20" s="24"/>
      <c r="G20" s="24"/>
      <c r="H20" s="24">
        <v>30</v>
      </c>
      <c r="I20" s="87"/>
      <c r="J20" s="39"/>
      <c r="K20" s="32"/>
      <c r="L20" s="32"/>
      <c r="M20" s="32"/>
      <c r="N20" s="33"/>
    </row>
    <row r="21" spans="1:14">
      <c r="A21" s="19" t="s">
        <v>20</v>
      </c>
      <c r="B21" s="14"/>
      <c r="C21" s="14"/>
      <c r="D21" s="14"/>
      <c r="E21" s="25"/>
      <c r="F21" s="25"/>
      <c r="G21" s="25"/>
      <c r="H21" s="25"/>
      <c r="I21" s="88"/>
      <c r="J21" s="39"/>
      <c r="K21" s="32"/>
      <c r="L21" s="32"/>
      <c r="M21" s="32"/>
      <c r="N21" s="33"/>
    </row>
    <row r="22" spans="1:14">
      <c r="A22" s="18" t="s">
        <v>21</v>
      </c>
      <c r="B22" s="12"/>
      <c r="C22" s="17" t="s">
        <v>175</v>
      </c>
      <c r="D22" s="12"/>
      <c r="E22" s="26">
        <v>2</v>
      </c>
      <c r="F22" s="26">
        <v>1</v>
      </c>
      <c r="G22" s="26"/>
      <c r="H22" s="26"/>
      <c r="I22" s="89">
        <f>'ΠΡΟΓΡΑΜΜΑ ΣΠΟΥΔΩΝ ΑΥΤΟΜΑΤΙΣΜΟΥ'!B12</f>
        <v>0</v>
      </c>
      <c r="J22" s="37" t="str">
        <f>Φιλοσοφία_Τεχνολογίας_και_Επιστήμης</f>
        <v>Φιλοσοφία Τεχνολογίας και Επιστήμης</v>
      </c>
      <c r="K22" s="32" t="s">
        <v>141</v>
      </c>
      <c r="L22" s="32" t="s">
        <v>144</v>
      </c>
      <c r="M22" s="32">
        <v>2</v>
      </c>
      <c r="N22" s="33">
        <v>3</v>
      </c>
    </row>
    <row r="23" spans="1:14">
      <c r="A23" s="18" t="s">
        <v>22</v>
      </c>
      <c r="B23" s="12"/>
      <c r="C23" s="17" t="s">
        <v>163</v>
      </c>
      <c r="D23" s="12"/>
      <c r="E23" s="26">
        <v>2</v>
      </c>
      <c r="F23" s="26">
        <v>1</v>
      </c>
      <c r="G23" s="26"/>
      <c r="H23" s="26"/>
      <c r="I23" s="89">
        <f>'ΠΡΟΓΡΑΜΜΑ ΣΠΟΥΔΩΝ ΑΥΤΟΜΑΤΙΣΜΟΥ'!B19</f>
        <v>0</v>
      </c>
      <c r="J23" s="37" t="str">
        <f>Ηλεκτρονική</f>
        <v>Ηλεκτρονική</v>
      </c>
      <c r="K23" s="32" t="s">
        <v>143</v>
      </c>
      <c r="L23" s="32" t="s">
        <v>142</v>
      </c>
      <c r="M23" s="32">
        <v>6</v>
      </c>
      <c r="N23" s="33">
        <v>7</v>
      </c>
    </row>
    <row r="24" spans="1:14">
      <c r="A24" s="18" t="s">
        <v>23</v>
      </c>
      <c r="B24" s="12"/>
      <c r="C24" s="17" t="s">
        <v>183</v>
      </c>
      <c r="D24" s="12"/>
      <c r="E24" s="26">
        <v>3</v>
      </c>
      <c r="F24" s="26"/>
      <c r="G24" s="26"/>
      <c r="H24" s="26"/>
      <c r="I24" s="89">
        <f>'ΠΡΟΓΡΑΜΜΑ ΣΠΟΥΔΩΝ ΑΥΤΟΜΑΤΙΣΜΟΥ'!B13</f>
        <v>0</v>
      </c>
      <c r="J24" s="37" t="str">
        <f>Ιστορία_και_Εξέλιξη_Αυτοματισμού</f>
        <v>Ιστορία και Εξέλιξη Αυτοματισμού</v>
      </c>
      <c r="K24" s="32" t="s">
        <v>141</v>
      </c>
      <c r="L24" s="32" t="s">
        <v>144</v>
      </c>
      <c r="M24" s="32">
        <v>2</v>
      </c>
      <c r="N24" s="33">
        <v>3</v>
      </c>
    </row>
    <row r="25" spans="1:14" ht="15" thickBot="1">
      <c r="A25" s="51" t="s">
        <v>24</v>
      </c>
      <c r="B25" s="52"/>
      <c r="C25" s="49" t="s">
        <v>155</v>
      </c>
      <c r="D25" s="52"/>
      <c r="E25" s="53">
        <v>3</v>
      </c>
      <c r="F25" s="53"/>
      <c r="G25" s="53"/>
      <c r="H25" s="53"/>
      <c r="I25" s="90"/>
      <c r="J25" s="48"/>
      <c r="K25" s="49"/>
      <c r="L25" s="49"/>
      <c r="M25" s="49"/>
      <c r="N25" s="50"/>
    </row>
    <row r="26" spans="1:14">
      <c r="A26" s="156"/>
      <c r="B26" s="157"/>
      <c r="C26" s="157"/>
      <c r="D26" s="157"/>
      <c r="E26" s="157"/>
      <c r="F26" s="157"/>
      <c r="G26" s="157"/>
      <c r="H26" s="157"/>
      <c r="I26" s="42"/>
      <c r="J26" s="158"/>
      <c r="K26" s="159"/>
      <c r="L26" s="159"/>
      <c r="M26" s="159"/>
      <c r="N26" s="160"/>
    </row>
    <row r="27" spans="1:14" ht="15" thickBot="1">
      <c r="A27" s="156"/>
      <c r="B27" s="157"/>
      <c r="C27" s="157"/>
      <c r="D27" s="157"/>
      <c r="E27" s="157"/>
      <c r="F27" s="157"/>
      <c r="G27" s="157"/>
      <c r="H27" s="157"/>
      <c r="I27" s="42"/>
      <c r="J27" s="161"/>
      <c r="K27" s="162"/>
      <c r="L27" s="162"/>
      <c r="M27" s="162"/>
      <c r="N27" s="163"/>
    </row>
    <row r="28" spans="1:14" ht="26.25" thickBot="1">
      <c r="A28" s="109" t="s">
        <v>25</v>
      </c>
      <c r="B28" s="110" t="s">
        <v>1</v>
      </c>
      <c r="C28" s="110"/>
      <c r="D28" s="110" t="s">
        <v>2</v>
      </c>
      <c r="E28" s="111" t="s">
        <v>191</v>
      </c>
      <c r="F28" s="111" t="s">
        <v>192</v>
      </c>
      <c r="G28" s="111" t="s">
        <v>193</v>
      </c>
      <c r="H28" s="111" t="s">
        <v>3</v>
      </c>
      <c r="I28" s="112"/>
      <c r="J28" s="113"/>
      <c r="K28" s="110" t="s">
        <v>140</v>
      </c>
      <c r="L28" s="110" t="s">
        <v>1</v>
      </c>
      <c r="M28" s="110" t="s">
        <v>2</v>
      </c>
      <c r="N28" s="114" t="s">
        <v>3</v>
      </c>
    </row>
    <row r="29" spans="1:14">
      <c r="A29" s="18" t="s">
        <v>26</v>
      </c>
      <c r="B29" s="8" t="s">
        <v>5</v>
      </c>
      <c r="C29" s="17" t="s">
        <v>162</v>
      </c>
      <c r="D29" s="8">
        <v>5</v>
      </c>
      <c r="E29" s="23">
        <v>3</v>
      </c>
      <c r="F29" s="23"/>
      <c r="G29" s="23">
        <v>2</v>
      </c>
      <c r="H29" s="23">
        <v>6</v>
      </c>
      <c r="I29" s="85"/>
      <c r="J29" s="39"/>
      <c r="K29" s="17"/>
      <c r="L29" s="17"/>
      <c r="M29" s="17"/>
      <c r="N29" s="29"/>
    </row>
    <row r="30" spans="1:14" ht="28.5">
      <c r="A30" s="18" t="s">
        <v>27</v>
      </c>
      <c r="B30" s="8" t="s">
        <v>5</v>
      </c>
      <c r="C30" s="47" t="s">
        <v>164</v>
      </c>
      <c r="D30" s="8">
        <v>5</v>
      </c>
      <c r="E30" s="23">
        <v>3</v>
      </c>
      <c r="F30" s="23">
        <v>2</v>
      </c>
      <c r="G30" s="23"/>
      <c r="H30" s="23">
        <v>6</v>
      </c>
      <c r="I30" s="85">
        <f>'ΠΡΟΓΡΑΜΜΑ ΣΠΟΥΔΩΝ ΑΥΤΟΜΑΤΙΣΜΟΥ'!B27</f>
        <v>0</v>
      </c>
      <c r="J30" s="37" t="str">
        <f>Ηλεκτρονική_Αυτοματισμών</f>
        <v>Ηλεκτρονική Αυτοματισμών</v>
      </c>
      <c r="K30" s="32" t="s">
        <v>145</v>
      </c>
      <c r="L30" s="32" t="s">
        <v>142</v>
      </c>
      <c r="M30" s="32">
        <v>4</v>
      </c>
      <c r="N30" s="33">
        <v>6</v>
      </c>
    </row>
    <row r="31" spans="1:14">
      <c r="A31" s="18" t="s">
        <v>28</v>
      </c>
      <c r="B31" s="8" t="s">
        <v>5</v>
      </c>
      <c r="C31" s="17" t="s">
        <v>156</v>
      </c>
      <c r="D31" s="8">
        <v>4</v>
      </c>
      <c r="E31" s="23">
        <v>3</v>
      </c>
      <c r="F31" s="23">
        <v>1</v>
      </c>
      <c r="G31" s="23"/>
      <c r="H31" s="23">
        <v>5</v>
      </c>
      <c r="I31" s="85"/>
      <c r="J31" s="39"/>
      <c r="K31" s="32"/>
      <c r="L31" s="32"/>
      <c r="M31" s="32"/>
      <c r="N31" s="33"/>
    </row>
    <row r="32" spans="1:14">
      <c r="A32" s="18" t="s">
        <v>29</v>
      </c>
      <c r="B32" s="8" t="s">
        <v>5</v>
      </c>
      <c r="C32" s="17" t="s">
        <v>165</v>
      </c>
      <c r="D32" s="8">
        <v>5</v>
      </c>
      <c r="E32" s="23">
        <v>3</v>
      </c>
      <c r="F32" s="23">
        <v>2</v>
      </c>
      <c r="G32" s="23"/>
      <c r="H32" s="23">
        <v>5</v>
      </c>
      <c r="I32" s="85"/>
      <c r="J32" s="39"/>
      <c r="K32" s="32"/>
      <c r="L32" s="32"/>
      <c r="M32" s="32"/>
      <c r="N32" s="33"/>
    </row>
    <row r="33" spans="1:14">
      <c r="A33" s="18" t="s">
        <v>30</v>
      </c>
      <c r="B33" s="8" t="s">
        <v>5</v>
      </c>
      <c r="C33" s="17" t="s">
        <v>157</v>
      </c>
      <c r="D33" s="8">
        <v>3</v>
      </c>
      <c r="E33" s="23">
        <v>2</v>
      </c>
      <c r="F33" s="23"/>
      <c r="G33" s="23">
        <v>1</v>
      </c>
      <c r="H33" s="23">
        <v>4</v>
      </c>
      <c r="I33" s="85"/>
      <c r="J33" s="37"/>
      <c r="K33" s="32"/>
      <c r="L33" s="32"/>
      <c r="M33" s="32"/>
      <c r="N33" s="33"/>
    </row>
    <row r="34" spans="1:14">
      <c r="A34" s="18" t="s">
        <v>31</v>
      </c>
      <c r="B34" s="8" t="s">
        <v>5</v>
      </c>
      <c r="C34" s="8"/>
      <c r="D34" s="8">
        <v>3</v>
      </c>
      <c r="E34" s="23"/>
      <c r="F34" s="23"/>
      <c r="G34" s="23"/>
      <c r="H34" s="23">
        <v>4</v>
      </c>
      <c r="I34" s="85"/>
      <c r="J34" s="39"/>
      <c r="K34" s="32"/>
      <c r="L34" s="32"/>
      <c r="M34" s="32"/>
      <c r="N34" s="33"/>
    </row>
    <row r="35" spans="1:14">
      <c r="A35" s="19" t="s">
        <v>13</v>
      </c>
      <c r="B35" s="14"/>
      <c r="C35" s="14"/>
      <c r="D35" s="11">
        <v>25</v>
      </c>
      <c r="E35" s="24"/>
      <c r="F35" s="24"/>
      <c r="G35" s="24"/>
      <c r="H35" s="24">
        <v>30</v>
      </c>
      <c r="I35" s="87"/>
      <c r="J35" s="39"/>
      <c r="K35" s="32"/>
      <c r="L35" s="32"/>
      <c r="M35" s="32"/>
      <c r="N35" s="33"/>
    </row>
    <row r="36" spans="1:14">
      <c r="A36" s="19" t="s">
        <v>31</v>
      </c>
      <c r="B36" s="14"/>
      <c r="C36" s="14"/>
      <c r="D36" s="14"/>
      <c r="E36" s="25"/>
      <c r="F36" s="25"/>
      <c r="G36" s="25"/>
      <c r="H36" s="25"/>
      <c r="I36" s="88"/>
      <c r="J36" s="39"/>
      <c r="K36" s="32"/>
      <c r="L36" s="32"/>
      <c r="M36" s="32"/>
      <c r="N36" s="33"/>
    </row>
    <row r="37" spans="1:14">
      <c r="A37" s="18" t="s">
        <v>32</v>
      </c>
      <c r="B37" s="12"/>
      <c r="C37" s="17" t="s">
        <v>162</v>
      </c>
      <c r="D37" s="12"/>
      <c r="E37" s="26">
        <v>3</v>
      </c>
      <c r="F37" s="26"/>
      <c r="G37" s="26"/>
      <c r="H37" s="26"/>
      <c r="I37" s="89">
        <f>'ΠΡΟΓΡΑΜΜΑ ΣΠΟΥΔΩΝ ΑΥΤΟΜΑΤΙΣΜΟΥ'!B10</f>
        <v>0</v>
      </c>
      <c r="J37" s="37" t="str">
        <f>Ασφάλεια_Εργασίας</f>
        <v>Ασφάλεια Εργασίας</v>
      </c>
      <c r="K37" s="32" t="s">
        <v>141</v>
      </c>
      <c r="L37" s="32" t="s">
        <v>144</v>
      </c>
      <c r="M37" s="32">
        <v>2</v>
      </c>
      <c r="N37" s="33">
        <v>3</v>
      </c>
    </row>
    <row r="38" spans="1:14">
      <c r="A38" s="18" t="s">
        <v>33</v>
      </c>
      <c r="B38" s="12"/>
      <c r="C38" s="17" t="s">
        <v>183</v>
      </c>
      <c r="D38" s="12"/>
      <c r="E38" s="26">
        <v>3</v>
      </c>
      <c r="F38" s="26"/>
      <c r="G38" s="26"/>
      <c r="H38" s="26"/>
      <c r="I38" s="89"/>
      <c r="J38" s="39"/>
      <c r="K38" s="32"/>
      <c r="L38" s="32"/>
      <c r="M38" s="32"/>
      <c r="N38" s="33"/>
    </row>
    <row r="39" spans="1:14" ht="15" thickBot="1">
      <c r="A39" s="51" t="s">
        <v>34</v>
      </c>
      <c r="B39" s="52"/>
      <c r="C39" s="49" t="s">
        <v>155</v>
      </c>
      <c r="D39" s="52"/>
      <c r="E39" s="53">
        <v>3</v>
      </c>
      <c r="F39" s="53"/>
      <c r="G39" s="53"/>
      <c r="H39" s="53"/>
      <c r="I39" s="90"/>
      <c r="J39" s="54"/>
      <c r="K39" s="49"/>
      <c r="L39" s="49"/>
      <c r="M39" s="49"/>
      <c r="N39" s="50"/>
    </row>
    <row r="40" spans="1:14">
      <c r="A40" s="156"/>
      <c r="B40" s="157"/>
      <c r="C40" s="157"/>
      <c r="D40" s="157"/>
      <c r="E40" s="157"/>
      <c r="F40" s="157"/>
      <c r="G40" s="157"/>
      <c r="H40" s="157"/>
      <c r="I40" s="42"/>
      <c r="J40" s="158"/>
      <c r="K40" s="159"/>
      <c r="L40" s="159"/>
      <c r="M40" s="159"/>
      <c r="N40" s="160"/>
    </row>
    <row r="41" spans="1:14" ht="15" thickBot="1">
      <c r="A41" s="156"/>
      <c r="B41" s="157"/>
      <c r="C41" s="157"/>
      <c r="D41" s="157"/>
      <c r="E41" s="157"/>
      <c r="F41" s="157"/>
      <c r="G41" s="157"/>
      <c r="H41" s="157"/>
      <c r="I41" s="42"/>
      <c r="J41" s="161"/>
      <c r="K41" s="162"/>
      <c r="L41" s="162"/>
      <c r="M41" s="162"/>
      <c r="N41" s="163"/>
    </row>
    <row r="42" spans="1:14" ht="26.25" thickBot="1">
      <c r="A42" s="109" t="s">
        <v>35</v>
      </c>
      <c r="B42" s="110" t="s">
        <v>1</v>
      </c>
      <c r="C42" s="110"/>
      <c r="D42" s="110" t="s">
        <v>2</v>
      </c>
      <c r="E42" s="111" t="s">
        <v>191</v>
      </c>
      <c r="F42" s="111" t="s">
        <v>192</v>
      </c>
      <c r="G42" s="111" t="s">
        <v>193</v>
      </c>
      <c r="H42" s="111" t="s">
        <v>3</v>
      </c>
      <c r="I42" s="112"/>
      <c r="J42" s="113"/>
      <c r="K42" s="110" t="s">
        <v>140</v>
      </c>
      <c r="L42" s="110" t="s">
        <v>1</v>
      </c>
      <c r="M42" s="110" t="s">
        <v>2</v>
      </c>
      <c r="N42" s="114" t="s">
        <v>3</v>
      </c>
    </row>
    <row r="43" spans="1:14">
      <c r="A43" s="18" t="s">
        <v>36</v>
      </c>
      <c r="B43" s="8" t="s">
        <v>5</v>
      </c>
      <c r="C43" s="17" t="s">
        <v>166</v>
      </c>
      <c r="D43" s="8">
        <v>5</v>
      </c>
      <c r="E43" s="23">
        <v>4</v>
      </c>
      <c r="F43" s="23">
        <v>1</v>
      </c>
      <c r="G43" s="23"/>
      <c r="H43" s="23">
        <v>6</v>
      </c>
      <c r="I43" s="85"/>
      <c r="J43" s="39"/>
      <c r="K43" s="32"/>
      <c r="L43" s="32"/>
      <c r="M43" s="32"/>
      <c r="N43" s="33"/>
    </row>
    <row r="44" spans="1:14">
      <c r="A44" s="18" t="s">
        <v>37</v>
      </c>
      <c r="B44" s="8" t="s">
        <v>5</v>
      </c>
      <c r="C44" s="17" t="s">
        <v>167</v>
      </c>
      <c r="D44" s="8">
        <v>3</v>
      </c>
      <c r="E44" s="23">
        <v>3</v>
      </c>
      <c r="F44" s="23"/>
      <c r="G44" s="23"/>
      <c r="H44" s="23">
        <v>4</v>
      </c>
      <c r="I44" s="85">
        <f>'ΠΡΟΓΡΑΜΜΑ ΣΠΟΥΔΩΝ ΑΥΤΟΜΑΤΙΣΜΟΥ'!B46</f>
        <v>0</v>
      </c>
      <c r="J44" s="37" t="str">
        <f>Ψηφιακή_Επεξεργασία_Σήματος</f>
        <v>Ψηφιακή Επεξεργασία Σήματος</v>
      </c>
      <c r="K44" s="32" t="s">
        <v>147</v>
      </c>
      <c r="L44" s="32" t="s">
        <v>142</v>
      </c>
      <c r="M44" s="32">
        <v>5</v>
      </c>
      <c r="N44" s="33">
        <v>7</v>
      </c>
    </row>
    <row r="45" spans="1:14" ht="25.5">
      <c r="A45" s="18" t="s">
        <v>38</v>
      </c>
      <c r="B45" s="8" t="s">
        <v>5</v>
      </c>
      <c r="C45" s="17" t="s">
        <v>162</v>
      </c>
      <c r="D45" s="8">
        <v>4</v>
      </c>
      <c r="E45" s="23">
        <v>3</v>
      </c>
      <c r="F45" s="23"/>
      <c r="G45" s="23">
        <v>1</v>
      </c>
      <c r="H45" s="23">
        <v>5</v>
      </c>
      <c r="I45" s="85">
        <f>'ΠΡΟΓΡΑΜΜΑ ΣΠΟΥΔΩΝ ΑΥΤΟΜΑΤΙΣΜΟΥ'!B36</f>
        <v>0</v>
      </c>
      <c r="J45" s="37" t="str">
        <f>Μετρολογία___Οργανολογία</f>
        <v>Μετρολογία - Οργανολογία</v>
      </c>
      <c r="K45" s="32" t="s">
        <v>148</v>
      </c>
      <c r="L45" s="32" t="s">
        <v>142</v>
      </c>
      <c r="M45" s="32">
        <v>6</v>
      </c>
      <c r="N45" s="33">
        <v>7</v>
      </c>
    </row>
    <row r="46" spans="1:14">
      <c r="A46" s="18" t="s">
        <v>39</v>
      </c>
      <c r="B46" s="8" t="s">
        <v>5</v>
      </c>
      <c r="C46" s="17" t="s">
        <v>168</v>
      </c>
      <c r="D46" s="8">
        <v>5</v>
      </c>
      <c r="E46" s="23">
        <v>3</v>
      </c>
      <c r="F46" s="23"/>
      <c r="G46" s="23">
        <v>2</v>
      </c>
      <c r="H46" s="23">
        <v>6</v>
      </c>
      <c r="I46" s="85"/>
      <c r="J46" s="39"/>
      <c r="K46" s="32"/>
      <c r="L46" s="32"/>
      <c r="M46" s="32"/>
      <c r="N46" s="33"/>
    </row>
    <row r="47" spans="1:14">
      <c r="A47" s="18" t="s">
        <v>40</v>
      </c>
      <c r="B47" s="8" t="s">
        <v>5</v>
      </c>
      <c r="C47" s="17" t="s">
        <v>169</v>
      </c>
      <c r="D47" s="8">
        <v>4</v>
      </c>
      <c r="E47" s="23">
        <v>3</v>
      </c>
      <c r="F47" s="23">
        <v>1</v>
      </c>
      <c r="G47" s="23"/>
      <c r="H47" s="23">
        <v>5</v>
      </c>
      <c r="I47" s="85"/>
      <c r="J47" s="37"/>
      <c r="K47" s="32"/>
      <c r="L47" s="32"/>
      <c r="M47" s="32"/>
      <c r="N47" s="33"/>
    </row>
    <row r="48" spans="1:14">
      <c r="A48" s="18" t="s">
        <v>41</v>
      </c>
      <c r="B48" s="8" t="s">
        <v>5</v>
      </c>
      <c r="C48" s="8"/>
      <c r="D48" s="8">
        <v>3</v>
      </c>
      <c r="E48" s="23"/>
      <c r="F48" s="23"/>
      <c r="G48" s="23"/>
      <c r="H48" s="23">
        <v>4</v>
      </c>
      <c r="I48" s="85"/>
      <c r="J48" s="39"/>
      <c r="K48" s="32"/>
      <c r="L48" s="32"/>
      <c r="M48" s="32"/>
      <c r="N48" s="33"/>
    </row>
    <row r="49" spans="1:14">
      <c r="A49" s="19" t="s">
        <v>13</v>
      </c>
      <c r="B49" s="14"/>
      <c r="C49" s="14"/>
      <c r="D49" s="11">
        <v>24</v>
      </c>
      <c r="E49" s="24"/>
      <c r="F49" s="24"/>
      <c r="G49" s="24"/>
      <c r="H49" s="24">
        <v>30</v>
      </c>
      <c r="I49" s="87"/>
      <c r="J49" s="39"/>
      <c r="K49" s="32"/>
      <c r="L49" s="32"/>
      <c r="M49" s="32"/>
      <c r="N49" s="33"/>
    </row>
    <row r="50" spans="1:14">
      <c r="A50" s="19" t="s">
        <v>41</v>
      </c>
      <c r="B50" s="14"/>
      <c r="C50" s="14"/>
      <c r="D50" s="14"/>
      <c r="E50" s="25"/>
      <c r="F50" s="25"/>
      <c r="G50" s="25"/>
      <c r="H50" s="25"/>
      <c r="I50" s="88"/>
      <c r="J50" s="39"/>
      <c r="K50" s="32"/>
      <c r="L50" s="32"/>
      <c r="M50" s="32"/>
      <c r="N50" s="33"/>
    </row>
    <row r="51" spans="1:14">
      <c r="A51" s="18" t="s">
        <v>42</v>
      </c>
      <c r="B51" s="12"/>
      <c r="C51" s="17" t="s">
        <v>163</v>
      </c>
      <c r="D51" s="12"/>
      <c r="E51" s="26">
        <v>2</v>
      </c>
      <c r="F51" s="26">
        <v>1</v>
      </c>
      <c r="G51" s="26"/>
      <c r="H51" s="26"/>
      <c r="I51" s="89">
        <f>'ΠΡΟΓΡΑΜΜΑ ΣΠΟΥΔΩΝ ΑΥΤΟΜΑΤΙΣΜΟΥ'!B81</f>
        <v>0</v>
      </c>
      <c r="J51" s="37" t="str">
        <f>Σχεδιασμός_και_Υλοποίηση_Αισθητήρων</f>
        <v>Σχεδιασμός και Υλοποίηση Αισθητήρων</v>
      </c>
      <c r="K51" s="32" t="s">
        <v>146</v>
      </c>
      <c r="L51" s="32" t="s">
        <v>144</v>
      </c>
      <c r="M51" s="32">
        <v>2</v>
      </c>
      <c r="N51" s="33">
        <v>3</v>
      </c>
    </row>
    <row r="52" spans="1:14">
      <c r="A52" s="18" t="s">
        <v>43</v>
      </c>
      <c r="B52" s="12"/>
      <c r="C52" s="17" t="s">
        <v>158</v>
      </c>
      <c r="D52" s="12"/>
      <c r="E52" s="26">
        <v>2</v>
      </c>
      <c r="F52" s="26"/>
      <c r="G52" s="26">
        <v>1</v>
      </c>
      <c r="H52" s="26"/>
      <c r="I52" s="89">
        <f>'ΠΡΟΓΡΑΜΜΑ ΣΠΟΥΔΩΝ ΑΥΤΟΜΑΤΙΣΜΟΥ'!B65</f>
        <v>0</v>
      </c>
      <c r="J52" s="37" t="str">
        <f>Προγραμματισμός_ΙΙΙ</f>
        <v>Προγραμματισμός ΙΙΙ</v>
      </c>
      <c r="K52" s="32" t="s">
        <v>149</v>
      </c>
      <c r="L52" s="32" t="s">
        <v>144</v>
      </c>
      <c r="M52" s="32">
        <v>2</v>
      </c>
      <c r="N52" s="33">
        <v>3</v>
      </c>
    </row>
    <row r="53" spans="1:14">
      <c r="A53" s="18" t="s">
        <v>44</v>
      </c>
      <c r="B53" s="12"/>
      <c r="C53" s="17" t="s">
        <v>184</v>
      </c>
      <c r="D53" s="12"/>
      <c r="E53" s="26">
        <v>2</v>
      </c>
      <c r="F53" s="26">
        <v>1</v>
      </c>
      <c r="G53" s="26"/>
      <c r="H53" s="26"/>
      <c r="I53" s="89">
        <f>'ΠΡΟΓΡΑΜΜΑ ΣΠΟΥΔΩΝ ΑΥΤΟΜΑΤΙΣΜΟΥ'!B28</f>
        <v>0</v>
      </c>
      <c r="J53" s="37" t="str">
        <f>Ψηφιακά_Συστήματα</f>
        <v>Ψηφιακά Συστήματα</v>
      </c>
      <c r="K53" s="32" t="s">
        <v>145</v>
      </c>
      <c r="L53" s="32" t="s">
        <v>142</v>
      </c>
      <c r="M53" s="32">
        <v>5</v>
      </c>
      <c r="N53" s="33">
        <v>7</v>
      </c>
    </row>
    <row r="54" spans="1:14" ht="15" thickBot="1">
      <c r="A54" s="51" t="s">
        <v>45</v>
      </c>
      <c r="B54" s="52"/>
      <c r="C54" s="49" t="s">
        <v>155</v>
      </c>
      <c r="D54" s="52"/>
      <c r="E54" s="53">
        <v>3</v>
      </c>
      <c r="F54" s="53"/>
      <c r="G54" s="53"/>
      <c r="H54" s="53"/>
      <c r="I54" s="90"/>
      <c r="J54" s="54"/>
      <c r="K54" s="55"/>
      <c r="L54" s="55"/>
      <c r="M54" s="55"/>
      <c r="N54" s="56"/>
    </row>
    <row r="55" spans="1:14">
      <c r="A55" s="156"/>
      <c r="B55" s="157"/>
      <c r="C55" s="157"/>
      <c r="D55" s="157"/>
      <c r="E55" s="157"/>
      <c r="F55" s="157"/>
      <c r="G55" s="157"/>
      <c r="H55" s="157"/>
      <c r="I55" s="42"/>
      <c r="J55" s="158"/>
      <c r="K55" s="159"/>
      <c r="L55" s="159"/>
      <c r="M55" s="159"/>
      <c r="N55" s="160"/>
    </row>
    <row r="56" spans="1:14" ht="15" thickBot="1">
      <c r="A56" s="156"/>
      <c r="B56" s="157"/>
      <c r="C56" s="157"/>
      <c r="D56" s="157"/>
      <c r="E56" s="157"/>
      <c r="F56" s="157"/>
      <c r="G56" s="157"/>
      <c r="H56" s="157"/>
      <c r="I56" s="42"/>
      <c r="J56" s="161"/>
      <c r="K56" s="162"/>
      <c r="L56" s="162"/>
      <c r="M56" s="162"/>
      <c r="N56" s="163"/>
    </row>
    <row r="57" spans="1:14" ht="26.25" thickBot="1">
      <c r="A57" s="109" t="s">
        <v>46</v>
      </c>
      <c r="B57" s="110" t="s">
        <v>1</v>
      </c>
      <c r="C57" s="110"/>
      <c r="D57" s="110" t="s">
        <v>2</v>
      </c>
      <c r="E57" s="111" t="s">
        <v>191</v>
      </c>
      <c r="F57" s="111" t="s">
        <v>192</v>
      </c>
      <c r="G57" s="111" t="s">
        <v>193</v>
      </c>
      <c r="H57" s="111" t="s">
        <v>3</v>
      </c>
      <c r="I57" s="112"/>
      <c r="J57" s="113"/>
      <c r="K57" s="110" t="s">
        <v>140</v>
      </c>
      <c r="L57" s="110" t="s">
        <v>1</v>
      </c>
      <c r="M57" s="110" t="s">
        <v>2</v>
      </c>
      <c r="N57" s="114" t="s">
        <v>3</v>
      </c>
    </row>
    <row r="58" spans="1:14">
      <c r="A58" s="18" t="s">
        <v>47</v>
      </c>
      <c r="B58" s="8" t="s">
        <v>5</v>
      </c>
      <c r="C58" s="17" t="s">
        <v>170</v>
      </c>
      <c r="D58" s="8">
        <v>4</v>
      </c>
      <c r="E58" s="23">
        <v>3</v>
      </c>
      <c r="F58" s="23">
        <v>1</v>
      </c>
      <c r="G58" s="23"/>
      <c r="H58" s="23">
        <v>5</v>
      </c>
      <c r="I58" s="85"/>
      <c r="J58" s="37"/>
      <c r="K58" s="32"/>
      <c r="L58" s="32"/>
      <c r="M58" s="32"/>
      <c r="N58" s="33"/>
    </row>
    <row r="59" spans="1:14">
      <c r="A59" s="18" t="s">
        <v>48</v>
      </c>
      <c r="B59" s="8" t="s">
        <v>5</v>
      </c>
      <c r="C59" s="17" t="s">
        <v>171</v>
      </c>
      <c r="D59" s="8">
        <v>4</v>
      </c>
      <c r="E59" s="23">
        <v>3</v>
      </c>
      <c r="F59" s="23">
        <v>1</v>
      </c>
      <c r="G59" s="23"/>
      <c r="H59" s="23">
        <v>5</v>
      </c>
      <c r="I59" s="85">
        <f>'ΠΡΟΓΡΑΜΜΑ ΣΠΟΥΔΩΝ ΑΥΤΟΜΑΤΙΣΜΟΥ'!B26</f>
        <v>0</v>
      </c>
      <c r="J59" s="37" t="str">
        <f>Συστήματα_Αυτομάτου_Ελέγχου_Ι</f>
        <v>Συστήματα Αυτομάτου Ελέγχου Ι</v>
      </c>
      <c r="K59" s="32" t="s">
        <v>145</v>
      </c>
      <c r="L59" s="32" t="s">
        <v>142</v>
      </c>
      <c r="M59" s="32">
        <v>5</v>
      </c>
      <c r="N59" s="33">
        <v>7</v>
      </c>
    </row>
    <row r="60" spans="1:14" ht="28.5">
      <c r="A60" s="18" t="s">
        <v>49</v>
      </c>
      <c r="B60" s="8" t="s">
        <v>5</v>
      </c>
      <c r="C60" s="47" t="s">
        <v>173</v>
      </c>
      <c r="D60" s="8">
        <v>6</v>
      </c>
      <c r="E60" s="23">
        <v>6</v>
      </c>
      <c r="F60" s="23"/>
      <c r="G60" s="23"/>
      <c r="H60" s="23">
        <v>7</v>
      </c>
      <c r="I60" s="85">
        <f>'ΠΡΟΓΡΑΜΜΑ ΣΠΟΥΔΩΝ ΑΥΤΟΜΑΤΙΣΜΟΥ'!B29</f>
        <v>0</v>
      </c>
      <c r="J60" s="37" t="str">
        <f>Ηλεκτρικές_Μηχανές</f>
        <v>Ηλεκτρικές Μηχανές</v>
      </c>
      <c r="K60" s="32" t="s">
        <v>145</v>
      </c>
      <c r="L60" s="32" t="s">
        <v>142</v>
      </c>
      <c r="M60" s="32">
        <v>5</v>
      </c>
      <c r="N60" s="33">
        <v>7</v>
      </c>
    </row>
    <row r="61" spans="1:14">
      <c r="A61" s="18" t="s">
        <v>50</v>
      </c>
      <c r="B61" s="8" t="s">
        <v>5</v>
      </c>
      <c r="C61" s="17" t="s">
        <v>174</v>
      </c>
      <c r="D61" s="8">
        <v>4</v>
      </c>
      <c r="E61" s="23">
        <v>2</v>
      </c>
      <c r="F61" s="23">
        <v>1</v>
      </c>
      <c r="G61" s="23">
        <v>1</v>
      </c>
      <c r="H61" s="23">
        <v>5</v>
      </c>
      <c r="I61" s="85"/>
      <c r="J61" s="40"/>
      <c r="K61" s="32" t="s">
        <v>146</v>
      </c>
      <c r="L61" s="32" t="s">
        <v>142</v>
      </c>
      <c r="M61" s="32">
        <v>2</v>
      </c>
      <c r="N61" s="33">
        <v>4</v>
      </c>
    </row>
    <row r="62" spans="1:14">
      <c r="A62" s="18" t="s">
        <v>51</v>
      </c>
      <c r="B62" s="8" t="s">
        <v>5</v>
      </c>
      <c r="C62" s="8"/>
      <c r="D62" s="8">
        <v>3</v>
      </c>
      <c r="E62" s="23"/>
      <c r="F62" s="23"/>
      <c r="G62" s="23"/>
      <c r="H62" s="23">
        <v>4</v>
      </c>
      <c r="I62" s="85"/>
      <c r="J62" s="39"/>
      <c r="K62" s="32"/>
      <c r="L62" s="32"/>
      <c r="M62" s="32"/>
      <c r="N62" s="33"/>
    </row>
    <row r="63" spans="1:14">
      <c r="A63" s="18" t="s">
        <v>52</v>
      </c>
      <c r="B63" s="8" t="s">
        <v>5</v>
      </c>
      <c r="C63" s="8"/>
      <c r="D63" s="8">
        <v>3</v>
      </c>
      <c r="E63" s="23"/>
      <c r="F63" s="23"/>
      <c r="G63" s="23"/>
      <c r="H63" s="23">
        <v>4</v>
      </c>
      <c r="I63" s="85"/>
      <c r="J63" s="39"/>
      <c r="K63" s="32"/>
      <c r="L63" s="32"/>
      <c r="M63" s="32"/>
      <c r="N63" s="33"/>
    </row>
    <row r="64" spans="1:14">
      <c r="A64" s="19" t="s">
        <v>13</v>
      </c>
      <c r="B64" s="14"/>
      <c r="C64" s="14"/>
      <c r="D64" s="11">
        <v>24</v>
      </c>
      <c r="E64" s="24"/>
      <c r="F64" s="24"/>
      <c r="G64" s="24"/>
      <c r="H64" s="24">
        <v>30</v>
      </c>
      <c r="I64" s="87"/>
      <c r="J64" s="39"/>
      <c r="K64" s="32"/>
      <c r="L64" s="32"/>
      <c r="M64" s="32"/>
      <c r="N64" s="33"/>
    </row>
    <row r="65" spans="1:14">
      <c r="A65" s="19" t="s">
        <v>53</v>
      </c>
      <c r="B65" s="14"/>
      <c r="C65" s="14"/>
      <c r="D65" s="14"/>
      <c r="E65" s="25"/>
      <c r="F65" s="25"/>
      <c r="G65" s="25"/>
      <c r="H65" s="25"/>
      <c r="I65" s="88"/>
      <c r="J65" s="39"/>
      <c r="K65" s="32"/>
      <c r="L65" s="32"/>
      <c r="M65" s="32"/>
      <c r="N65" s="33"/>
    </row>
    <row r="66" spans="1:14">
      <c r="A66" s="18" t="s">
        <v>54</v>
      </c>
      <c r="B66" s="12"/>
      <c r="C66" s="17" t="s">
        <v>155</v>
      </c>
      <c r="D66" s="12"/>
      <c r="E66" s="26">
        <v>3</v>
      </c>
      <c r="F66" s="26"/>
      <c r="G66" s="26"/>
      <c r="H66" s="26"/>
      <c r="I66" s="89">
        <f>'ΠΡΟΓΡΑΜΜΑ ΣΠΟΥΔΩΝ ΑΥΤΟΜΑΤΙΣΜΟΥ'!B61</f>
        <v>0</v>
      </c>
      <c r="J66" s="37" t="str">
        <f>Μη_Καταστροφικές_Δοκιμές_και_Μετρήσεις</f>
        <v>Μη Καταστροφικές Δοκιμές και Μετρήσεις</v>
      </c>
      <c r="K66" s="32" t="s">
        <v>149</v>
      </c>
      <c r="L66" s="32" t="s">
        <v>144</v>
      </c>
      <c r="M66" s="32">
        <v>2</v>
      </c>
      <c r="N66" s="33">
        <v>3</v>
      </c>
    </row>
    <row r="67" spans="1:14">
      <c r="A67" s="18" t="s">
        <v>55</v>
      </c>
      <c r="B67" s="12"/>
      <c r="C67" s="12" t="s">
        <v>185</v>
      </c>
      <c r="D67" s="12"/>
      <c r="E67" s="26">
        <v>2</v>
      </c>
      <c r="F67" s="26">
        <v>1</v>
      </c>
      <c r="G67" s="26"/>
      <c r="H67" s="26"/>
      <c r="I67" s="89"/>
      <c r="J67" s="39"/>
      <c r="K67" s="32"/>
      <c r="L67" s="32"/>
      <c r="M67" s="32"/>
      <c r="N67" s="33"/>
    </row>
    <row r="68" spans="1:14">
      <c r="A68" s="18" t="s">
        <v>56</v>
      </c>
      <c r="B68" s="12"/>
      <c r="C68" s="17" t="s">
        <v>169</v>
      </c>
      <c r="D68" s="12"/>
      <c r="E68" s="26">
        <v>2</v>
      </c>
      <c r="F68" s="26">
        <v>1</v>
      </c>
      <c r="G68" s="26"/>
      <c r="H68" s="26"/>
      <c r="I68" s="89"/>
      <c r="J68" s="39"/>
      <c r="K68" s="32"/>
      <c r="L68" s="32"/>
      <c r="M68" s="32"/>
      <c r="N68" s="33"/>
    </row>
    <row r="69" spans="1:14">
      <c r="A69" s="18" t="s">
        <v>57</v>
      </c>
      <c r="B69" s="12"/>
      <c r="C69" s="17" t="s">
        <v>186</v>
      </c>
      <c r="D69" s="12"/>
      <c r="E69" s="26">
        <v>3</v>
      </c>
      <c r="F69" s="26"/>
      <c r="G69" s="26"/>
      <c r="H69" s="26"/>
      <c r="I69" s="89"/>
      <c r="J69" s="39"/>
      <c r="K69" s="32"/>
      <c r="L69" s="32"/>
      <c r="M69" s="32"/>
      <c r="N69" s="33"/>
    </row>
    <row r="70" spans="1:14">
      <c r="A70" s="18" t="s">
        <v>58</v>
      </c>
      <c r="B70" s="12"/>
      <c r="C70" s="17" t="s">
        <v>168</v>
      </c>
      <c r="D70" s="12"/>
      <c r="E70" s="26">
        <v>2</v>
      </c>
      <c r="F70" s="26"/>
      <c r="G70" s="26">
        <v>1</v>
      </c>
      <c r="H70" s="26"/>
      <c r="I70" s="89"/>
      <c r="J70" s="39"/>
      <c r="K70" s="32"/>
      <c r="L70" s="32"/>
      <c r="M70" s="32"/>
      <c r="N70" s="33"/>
    </row>
    <row r="71" spans="1:14">
      <c r="A71" s="18" t="s">
        <v>59</v>
      </c>
      <c r="B71" s="12"/>
      <c r="C71" s="17" t="s">
        <v>166</v>
      </c>
      <c r="D71" s="12"/>
      <c r="E71" s="26">
        <v>2</v>
      </c>
      <c r="F71" s="26">
        <v>1</v>
      </c>
      <c r="G71" s="26"/>
      <c r="H71" s="26"/>
      <c r="I71" s="89"/>
      <c r="J71" s="39"/>
      <c r="K71" s="32"/>
      <c r="L71" s="32"/>
      <c r="M71" s="32"/>
      <c r="N71" s="33"/>
    </row>
    <row r="72" spans="1:14" ht="15" thickBot="1">
      <c r="A72" s="51" t="s">
        <v>60</v>
      </c>
      <c r="B72" s="52"/>
      <c r="C72" s="49" t="s">
        <v>175</v>
      </c>
      <c r="D72" s="52"/>
      <c r="E72" s="53">
        <v>2</v>
      </c>
      <c r="F72" s="53">
        <v>1</v>
      </c>
      <c r="G72" s="53"/>
      <c r="H72" s="53"/>
      <c r="I72" s="90">
        <f>'ΠΡΟΓΡΑΜΜΑ ΣΠΟΥΔΩΝ ΑΥΤΟΜΑΤΙΣΜΟΥ'!B45</f>
        <v>0</v>
      </c>
      <c r="J72" s="57" t="str">
        <f>Υδραυλικά___Πνευματικά_Συστήματα</f>
        <v>Υδραυλικά - Πνευματικά Συστήματα</v>
      </c>
      <c r="K72" s="55" t="s">
        <v>147</v>
      </c>
      <c r="L72" s="55" t="s">
        <v>142</v>
      </c>
      <c r="M72" s="55">
        <v>4</v>
      </c>
      <c r="N72" s="56">
        <v>5</v>
      </c>
    </row>
    <row r="73" spans="1:14">
      <c r="A73" s="156"/>
      <c r="B73" s="157"/>
      <c r="C73" s="157"/>
      <c r="D73" s="157"/>
      <c r="E73" s="157"/>
      <c r="F73" s="157"/>
      <c r="G73" s="157"/>
      <c r="H73" s="157"/>
      <c r="I73" s="42"/>
      <c r="J73" s="158"/>
      <c r="K73" s="159"/>
      <c r="L73" s="159"/>
      <c r="M73" s="159"/>
      <c r="N73" s="160"/>
    </row>
    <row r="74" spans="1:14" ht="15" thickBot="1">
      <c r="A74" s="156"/>
      <c r="B74" s="157"/>
      <c r="C74" s="157"/>
      <c r="D74" s="157"/>
      <c r="E74" s="157"/>
      <c r="F74" s="157"/>
      <c r="G74" s="157"/>
      <c r="H74" s="157"/>
      <c r="I74" s="42"/>
      <c r="J74" s="161"/>
      <c r="K74" s="162"/>
      <c r="L74" s="162"/>
      <c r="M74" s="162"/>
      <c r="N74" s="163"/>
    </row>
    <row r="75" spans="1:14" ht="26.25" thickBot="1">
      <c r="A75" s="109" t="s">
        <v>61</v>
      </c>
      <c r="B75" s="110" t="s">
        <v>1</v>
      </c>
      <c r="C75" s="110"/>
      <c r="D75" s="110" t="s">
        <v>2</v>
      </c>
      <c r="E75" s="111" t="s">
        <v>191</v>
      </c>
      <c r="F75" s="111" t="s">
        <v>192</v>
      </c>
      <c r="G75" s="111" t="s">
        <v>193</v>
      </c>
      <c r="H75" s="111" t="s">
        <v>3</v>
      </c>
      <c r="I75" s="112"/>
      <c r="J75" s="113"/>
      <c r="K75" s="110" t="s">
        <v>140</v>
      </c>
      <c r="L75" s="110" t="s">
        <v>1</v>
      </c>
      <c r="M75" s="110" t="s">
        <v>2</v>
      </c>
      <c r="N75" s="114" t="s">
        <v>3</v>
      </c>
    </row>
    <row r="76" spans="1:14">
      <c r="A76" s="18" t="s">
        <v>62</v>
      </c>
      <c r="B76" s="8" t="s">
        <v>5</v>
      </c>
      <c r="C76" s="17" t="s">
        <v>161</v>
      </c>
      <c r="D76" s="8">
        <v>4</v>
      </c>
      <c r="E76" s="23">
        <v>3</v>
      </c>
      <c r="F76" s="23">
        <v>1</v>
      </c>
      <c r="G76" s="23"/>
      <c r="H76" s="23">
        <v>5</v>
      </c>
      <c r="I76" s="85"/>
      <c r="J76" s="39"/>
      <c r="K76" s="32"/>
      <c r="L76" s="32"/>
      <c r="M76" s="32"/>
      <c r="N76" s="33"/>
    </row>
    <row r="77" spans="1:14" ht="25.5">
      <c r="A77" s="18" t="s">
        <v>63</v>
      </c>
      <c r="B77" s="8" t="s">
        <v>5</v>
      </c>
      <c r="C77" s="17" t="s">
        <v>176</v>
      </c>
      <c r="D77" s="8">
        <v>5</v>
      </c>
      <c r="E77" s="23">
        <v>2</v>
      </c>
      <c r="F77" s="23">
        <v>1</v>
      </c>
      <c r="G77" s="23">
        <v>2</v>
      </c>
      <c r="H77" s="23">
        <v>6</v>
      </c>
      <c r="I77" s="85">
        <f>'ΠΡΟΓΡΑΜΜΑ ΣΠΟΥΔΩΝ ΑΥΤΟΜΑΤΙΣΜΟΥ'!B55</f>
        <v>0</v>
      </c>
      <c r="J77" s="37" t="str">
        <f>Τεχνολογική_μέθοδος_σχεδιασμού_και_CAD_CAM_CAE</f>
        <v>Τεχνολογική μέθοδος σχεδιασμού και CAD-CAM-CAE</v>
      </c>
      <c r="K77" s="32" t="s">
        <v>149</v>
      </c>
      <c r="L77" s="32" t="s">
        <v>142</v>
      </c>
      <c r="M77" s="32">
        <v>4</v>
      </c>
      <c r="N77" s="33">
        <v>5</v>
      </c>
    </row>
    <row r="78" spans="1:14">
      <c r="A78" s="18" t="s">
        <v>64</v>
      </c>
      <c r="B78" s="8" t="s">
        <v>5</v>
      </c>
      <c r="C78" s="17" t="s">
        <v>177</v>
      </c>
      <c r="D78" s="8">
        <v>5</v>
      </c>
      <c r="E78" s="23">
        <v>2</v>
      </c>
      <c r="F78" s="23">
        <v>1</v>
      </c>
      <c r="G78" s="23">
        <v>2</v>
      </c>
      <c r="H78" s="23">
        <v>6</v>
      </c>
      <c r="I78" s="85">
        <f>'ΠΡΟΓΡΑΜΜΑ ΣΠΟΥΔΩΝ ΑΥΤΟΜΑΤΙΣΜΟΥ'!B74</f>
        <v>0</v>
      </c>
      <c r="J78" s="37" t="str">
        <f>Προγραμματιζόμενοι_Βιομηχανικοί_Αυτοματισμοί</f>
        <v>Προγραμματιζόμενοι Βιομηχανικοί Αυτοματισμοί</v>
      </c>
      <c r="K78" s="32" t="s">
        <v>146</v>
      </c>
      <c r="L78" s="32" t="s">
        <v>142</v>
      </c>
      <c r="M78" s="32">
        <v>2</v>
      </c>
      <c r="N78" s="33">
        <v>5</v>
      </c>
    </row>
    <row r="79" spans="1:14">
      <c r="A79" s="18" t="s">
        <v>65</v>
      </c>
      <c r="B79" s="8" t="s">
        <v>5</v>
      </c>
      <c r="C79" s="17" t="s">
        <v>178</v>
      </c>
      <c r="D79" s="8">
        <v>4</v>
      </c>
      <c r="E79" s="23">
        <v>4</v>
      </c>
      <c r="F79" s="23"/>
      <c r="G79" s="23"/>
      <c r="H79" s="23">
        <v>5</v>
      </c>
      <c r="I79" s="85"/>
      <c r="J79" s="39"/>
      <c r="K79" s="32"/>
      <c r="L79" s="32"/>
      <c r="M79" s="32"/>
      <c r="N79" s="33"/>
    </row>
    <row r="80" spans="1:14">
      <c r="A80" s="18" t="s">
        <v>66</v>
      </c>
      <c r="B80" s="8" t="s">
        <v>5</v>
      </c>
      <c r="C80" s="8"/>
      <c r="D80" s="8">
        <v>3</v>
      </c>
      <c r="E80" s="23"/>
      <c r="F80" s="23"/>
      <c r="G80" s="23"/>
      <c r="H80" s="23">
        <v>4</v>
      </c>
      <c r="I80" s="85"/>
      <c r="J80" s="39"/>
      <c r="K80" s="32"/>
      <c r="L80" s="32"/>
      <c r="M80" s="32"/>
      <c r="N80" s="33"/>
    </row>
    <row r="81" spans="1:197">
      <c r="A81" s="18" t="s">
        <v>67</v>
      </c>
      <c r="B81" s="8" t="s">
        <v>5</v>
      </c>
      <c r="C81" s="8"/>
      <c r="D81" s="8">
        <v>3</v>
      </c>
      <c r="E81" s="23"/>
      <c r="F81" s="23"/>
      <c r="G81" s="23"/>
      <c r="H81" s="23">
        <v>4</v>
      </c>
      <c r="I81" s="85"/>
      <c r="J81" s="39"/>
      <c r="K81" s="32"/>
      <c r="L81" s="32"/>
      <c r="M81" s="32"/>
      <c r="N81" s="33"/>
    </row>
    <row r="82" spans="1:197">
      <c r="A82" s="19" t="s">
        <v>13</v>
      </c>
      <c r="B82" s="14"/>
      <c r="C82" s="14"/>
      <c r="D82" s="11">
        <v>24</v>
      </c>
      <c r="E82" s="24"/>
      <c r="F82" s="24"/>
      <c r="G82" s="24"/>
      <c r="H82" s="24">
        <v>30</v>
      </c>
      <c r="I82" s="87"/>
      <c r="J82" s="39"/>
      <c r="K82" s="32"/>
      <c r="L82" s="32"/>
      <c r="M82" s="32"/>
      <c r="N82" s="33"/>
    </row>
    <row r="83" spans="1:197">
      <c r="A83" s="19" t="s">
        <v>68</v>
      </c>
      <c r="B83" s="14"/>
      <c r="C83" s="14"/>
      <c r="D83" s="14"/>
      <c r="E83" s="25"/>
      <c r="F83" s="25"/>
      <c r="G83" s="25"/>
      <c r="H83" s="25"/>
      <c r="I83" s="88"/>
      <c r="J83" s="39"/>
      <c r="K83" s="32"/>
      <c r="L83" s="32"/>
      <c r="M83" s="32"/>
      <c r="N83" s="33"/>
    </row>
    <row r="84" spans="1:197">
      <c r="A84" s="18" t="s">
        <v>69</v>
      </c>
      <c r="B84" s="12"/>
      <c r="C84" s="17" t="s">
        <v>171</v>
      </c>
      <c r="D84" s="12"/>
      <c r="E84" s="26">
        <v>2</v>
      </c>
      <c r="F84" s="26">
        <v>1</v>
      </c>
      <c r="G84" s="26"/>
      <c r="H84" s="26"/>
      <c r="I84" s="89">
        <f>'ΠΡΟΓΡΑΜΜΑ ΣΠΟΥΔΩΝ ΑΥΤΟΜΑΤΙΣΜΟΥ'!B37</f>
        <v>0</v>
      </c>
      <c r="J84" s="37" t="str">
        <f>Συστήματα_Αυτομάτου_Ελέγχου_ΙΙ</f>
        <v>Συστήματα Αυτομάτου Ελέγχου ΙΙ</v>
      </c>
      <c r="K84" s="32" t="s">
        <v>148</v>
      </c>
      <c r="L84" s="32" t="s">
        <v>142</v>
      </c>
      <c r="M84" s="32">
        <v>4</v>
      </c>
      <c r="N84" s="33">
        <v>6</v>
      </c>
    </row>
    <row r="85" spans="1:197">
      <c r="A85" s="18" t="s">
        <v>70</v>
      </c>
      <c r="B85" s="12"/>
      <c r="C85" s="17" t="s">
        <v>174</v>
      </c>
      <c r="D85" s="12"/>
      <c r="E85" s="26">
        <v>2</v>
      </c>
      <c r="F85" s="26">
        <v>1</v>
      </c>
      <c r="G85" s="26"/>
      <c r="H85" s="26"/>
      <c r="I85" s="89"/>
      <c r="J85" s="39"/>
      <c r="K85" s="32"/>
      <c r="L85" s="32"/>
      <c r="M85" s="32"/>
      <c r="N85" s="33"/>
    </row>
    <row r="86" spans="1:197">
      <c r="A86" s="18" t="s">
        <v>71</v>
      </c>
      <c r="B86" s="12"/>
      <c r="C86" s="17" t="s">
        <v>172</v>
      </c>
      <c r="D86" s="12"/>
      <c r="E86" s="26">
        <v>3</v>
      </c>
      <c r="F86" s="26"/>
      <c r="G86" s="26"/>
      <c r="H86" s="26"/>
      <c r="I86" s="89">
        <f>'ΠΡΟΓΡΑΜΜΑ ΣΠΟΥΔΩΝ ΑΥΤΟΜΑΤΙΣΜΟΥ'!B35</f>
        <v>0</v>
      </c>
      <c r="J86" s="39" t="str">
        <f>Ηλεκτρονικά_Ισχύος</f>
        <v>Ηλεκτρονικά Ισχύος</v>
      </c>
      <c r="K86" s="32" t="s">
        <v>148</v>
      </c>
      <c r="L86" s="32" t="s">
        <v>142</v>
      </c>
      <c r="M86" s="32">
        <v>5</v>
      </c>
      <c r="N86" s="33">
        <v>6</v>
      </c>
    </row>
    <row r="87" spans="1:197">
      <c r="A87" s="18" t="s">
        <v>72</v>
      </c>
      <c r="B87" s="12"/>
      <c r="C87" s="17" t="s">
        <v>170</v>
      </c>
      <c r="D87" s="12"/>
      <c r="E87" s="26">
        <v>2</v>
      </c>
      <c r="F87" s="26">
        <v>1</v>
      </c>
      <c r="G87" s="26"/>
      <c r="H87" s="26"/>
      <c r="I87" s="89"/>
      <c r="J87" s="39"/>
      <c r="K87" s="32"/>
      <c r="L87" s="32"/>
      <c r="M87" s="32"/>
      <c r="N87" s="33"/>
    </row>
    <row r="88" spans="1:197">
      <c r="A88" s="18" t="s">
        <v>73</v>
      </c>
      <c r="B88" s="12"/>
      <c r="C88" s="17" t="s">
        <v>159</v>
      </c>
      <c r="D88" s="12"/>
      <c r="E88" s="26">
        <v>2</v>
      </c>
      <c r="F88" s="26"/>
      <c r="G88" s="26">
        <v>1</v>
      </c>
      <c r="H88" s="26"/>
      <c r="I88" s="89">
        <f>'ΠΡΟΓΡΑΜΜΑ ΣΠΟΥΔΩΝ ΑΥΤΟΜΑΤΙΣΜΟΥ'!B21</f>
        <v>0</v>
      </c>
      <c r="J88" s="37" t="str">
        <f>Ηλεκτρικά_Κυκλώματα</f>
        <v>Ηλεκτρικά Κυκλώματα</v>
      </c>
      <c r="K88" s="32" t="s">
        <v>143</v>
      </c>
      <c r="L88" s="32" t="s">
        <v>142</v>
      </c>
      <c r="M88" s="32">
        <v>4</v>
      </c>
      <c r="N88" s="33">
        <v>6</v>
      </c>
    </row>
    <row r="89" spans="1:197">
      <c r="A89" s="18" t="s">
        <v>74</v>
      </c>
      <c r="B89" s="12"/>
      <c r="C89" s="17" t="s">
        <v>179</v>
      </c>
      <c r="D89" s="12"/>
      <c r="E89" s="26">
        <v>2</v>
      </c>
      <c r="F89" s="26"/>
      <c r="G89" s="26">
        <v>1</v>
      </c>
      <c r="H89" s="26"/>
      <c r="I89" s="89">
        <f>'ΠΡΟΓΡΑΜΜΑ ΣΠΟΥΔΩΝ ΑΥΤΟΜΑΤΙΣΜΟΥ'!B63</f>
        <v>0</v>
      </c>
      <c r="J89" s="40" t="str">
        <f>Ειδικά_Κεφάλαια_Δικτύων___Ασύρματα_Δίκτυα_Αισθητήρων</f>
        <v>Ειδικά Κεφάλαια Δικτύων - Ασύρματα Δίκτυα Αισθητήρων</v>
      </c>
      <c r="K89" s="32" t="s">
        <v>149</v>
      </c>
      <c r="L89" s="32" t="s">
        <v>144</v>
      </c>
      <c r="M89" s="32">
        <v>2</v>
      </c>
      <c r="N89" s="33">
        <v>3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</row>
    <row r="90" spans="1:197">
      <c r="A90" s="18" t="s">
        <v>75</v>
      </c>
      <c r="B90" s="12"/>
      <c r="C90" s="17" t="s">
        <v>157</v>
      </c>
      <c r="D90" s="12"/>
      <c r="E90" s="26">
        <v>2</v>
      </c>
      <c r="F90" s="26"/>
      <c r="G90" s="26">
        <v>1</v>
      </c>
      <c r="H90" s="26"/>
      <c r="I90" s="89"/>
      <c r="J90" s="39"/>
      <c r="K90" s="32"/>
      <c r="L90" s="32"/>
      <c r="M90" s="32"/>
      <c r="N90" s="33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</row>
    <row r="91" spans="1:197" ht="15" thickBot="1">
      <c r="A91" s="51" t="s">
        <v>76</v>
      </c>
      <c r="B91" s="52"/>
      <c r="C91" s="49" t="s">
        <v>167</v>
      </c>
      <c r="D91" s="52"/>
      <c r="E91" s="53">
        <v>3</v>
      </c>
      <c r="F91" s="53"/>
      <c r="G91" s="53"/>
      <c r="H91" s="53"/>
      <c r="I91" s="90">
        <f>'ΠΡΟΓΡΑΜΜΑ ΣΠΟΥΔΩΝ ΑΥΤΟΜΑΤΙΣΜΟΥ'!B39</f>
        <v>0</v>
      </c>
      <c r="J91" s="58" t="str">
        <f>Τηλεπικοινωνιακά_Συστήματα</f>
        <v>Τηλεπικοινωνιακά Συστήματα</v>
      </c>
      <c r="K91" s="55" t="s">
        <v>148</v>
      </c>
      <c r="L91" s="55" t="s">
        <v>142</v>
      </c>
      <c r="M91" s="55">
        <v>5</v>
      </c>
      <c r="N91" s="56">
        <v>6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</row>
    <row r="92" spans="1:197">
      <c r="A92" s="156"/>
      <c r="B92" s="157"/>
      <c r="C92" s="157"/>
      <c r="D92" s="157"/>
      <c r="E92" s="157"/>
      <c r="F92" s="157"/>
      <c r="G92" s="157"/>
      <c r="H92" s="157"/>
      <c r="I92" s="42"/>
      <c r="J92" s="158"/>
      <c r="K92" s="159"/>
      <c r="L92" s="159"/>
      <c r="M92" s="159"/>
      <c r="N92" s="160"/>
    </row>
    <row r="93" spans="1:197" ht="15" thickBot="1">
      <c r="A93" s="156"/>
      <c r="B93" s="157"/>
      <c r="C93" s="157"/>
      <c r="D93" s="157"/>
      <c r="E93" s="157"/>
      <c r="F93" s="157"/>
      <c r="G93" s="157"/>
      <c r="H93" s="157"/>
      <c r="I93" s="42"/>
      <c r="J93" s="161"/>
      <c r="K93" s="162"/>
      <c r="L93" s="162"/>
      <c r="M93" s="162"/>
      <c r="N93" s="163"/>
    </row>
    <row r="94" spans="1:197" ht="26.25" thickBot="1">
      <c r="A94" s="109" t="s">
        <v>77</v>
      </c>
      <c r="B94" s="110" t="s">
        <v>1</v>
      </c>
      <c r="C94" s="110"/>
      <c r="D94" s="110" t="s">
        <v>2</v>
      </c>
      <c r="E94" s="111" t="s">
        <v>191</v>
      </c>
      <c r="F94" s="111" t="s">
        <v>192</v>
      </c>
      <c r="G94" s="111" t="s">
        <v>193</v>
      </c>
      <c r="H94" s="111" t="s">
        <v>3</v>
      </c>
      <c r="I94" s="112"/>
      <c r="J94" s="113"/>
      <c r="K94" s="110" t="s">
        <v>140</v>
      </c>
      <c r="L94" s="110" t="s">
        <v>1</v>
      </c>
      <c r="M94" s="110" t="s">
        <v>2</v>
      </c>
      <c r="N94" s="114" t="s">
        <v>3</v>
      </c>
    </row>
    <row r="95" spans="1:197">
      <c r="A95" s="18" t="s">
        <v>78</v>
      </c>
      <c r="B95" s="8" t="s">
        <v>5</v>
      </c>
      <c r="C95" s="17" t="s">
        <v>174</v>
      </c>
      <c r="D95" s="8">
        <v>3</v>
      </c>
      <c r="E95" s="23">
        <v>2</v>
      </c>
      <c r="F95" s="23">
        <v>1</v>
      </c>
      <c r="G95" s="23"/>
      <c r="H95" s="23">
        <v>4</v>
      </c>
      <c r="I95" s="85"/>
      <c r="J95" s="37"/>
      <c r="K95" s="32"/>
      <c r="L95" s="32"/>
      <c r="M95" s="32"/>
      <c r="N95" s="33"/>
    </row>
    <row r="96" spans="1:197">
      <c r="A96" s="18" t="s">
        <v>79</v>
      </c>
      <c r="B96" s="8" t="s">
        <v>5</v>
      </c>
      <c r="C96" s="17" t="s">
        <v>155</v>
      </c>
      <c r="D96" s="8">
        <v>4</v>
      </c>
      <c r="E96" s="23">
        <v>4</v>
      </c>
      <c r="F96" s="23"/>
      <c r="G96" s="23"/>
      <c r="H96" s="23">
        <v>5</v>
      </c>
      <c r="I96" s="85">
        <f>'ΠΡΟΓΡΑΜΜΑ ΣΠΟΥΔΩΝ ΑΥΤΟΜΑΤΙΣΜΟΥ'!B9</f>
        <v>0</v>
      </c>
      <c r="J96" s="37" t="str">
        <f>Εισαγωγή_στην_Οικονομία___Διοίκηση</f>
        <v>Εισαγωγή στην Οικονομία &amp; Διοίκηση</v>
      </c>
      <c r="K96" s="32" t="s">
        <v>141</v>
      </c>
      <c r="L96" s="32" t="s">
        <v>144</v>
      </c>
      <c r="M96" s="32">
        <v>2</v>
      </c>
      <c r="N96" s="33">
        <v>3</v>
      </c>
    </row>
    <row r="97" spans="1:188">
      <c r="A97" s="18" t="s">
        <v>80</v>
      </c>
      <c r="B97" s="8" t="s">
        <v>5</v>
      </c>
      <c r="C97" s="17" t="s">
        <v>161</v>
      </c>
      <c r="D97" s="8">
        <v>4</v>
      </c>
      <c r="E97" s="23">
        <v>3</v>
      </c>
      <c r="F97" s="23">
        <v>1</v>
      </c>
      <c r="G97" s="23"/>
      <c r="H97" s="23">
        <v>5</v>
      </c>
      <c r="I97" s="85"/>
      <c r="J97" s="39"/>
      <c r="K97" s="32"/>
      <c r="L97" s="32"/>
      <c r="M97" s="32"/>
      <c r="N97" s="33"/>
    </row>
    <row r="98" spans="1:188">
      <c r="A98" s="18" t="s">
        <v>81</v>
      </c>
      <c r="B98" s="8" t="s">
        <v>5</v>
      </c>
      <c r="C98" s="17" t="s">
        <v>166</v>
      </c>
      <c r="D98" s="8">
        <v>3</v>
      </c>
      <c r="E98" s="23">
        <v>3</v>
      </c>
      <c r="F98" s="23"/>
      <c r="G98" s="23"/>
      <c r="H98" s="23">
        <v>4</v>
      </c>
      <c r="I98" s="85"/>
      <c r="J98" s="39"/>
      <c r="K98" s="32"/>
      <c r="L98" s="32"/>
      <c r="M98" s="32"/>
      <c r="N98" s="33"/>
    </row>
    <row r="99" spans="1:188">
      <c r="A99" s="18" t="s">
        <v>82</v>
      </c>
      <c r="B99" s="8" t="s">
        <v>5</v>
      </c>
      <c r="C99" s="17" t="s">
        <v>178</v>
      </c>
      <c r="D99" s="8">
        <v>3</v>
      </c>
      <c r="E99" s="23">
        <v>2</v>
      </c>
      <c r="F99" s="23">
        <v>1</v>
      </c>
      <c r="G99" s="23"/>
      <c r="H99" s="23">
        <v>4</v>
      </c>
      <c r="I99" s="85">
        <f>'ΠΡΟΓΡΑΜΜΑ ΣΠΟΥΔΩΝ ΑΥΤΟΜΑΤΙΣΜΟΥ'!B11</f>
        <v>0</v>
      </c>
      <c r="J99" s="37" t="str">
        <f>Διαχείριση_Έργων</f>
        <v>Διαχείριση Έργων</v>
      </c>
      <c r="K99" s="32" t="s">
        <v>141</v>
      </c>
      <c r="L99" s="32" t="s">
        <v>144</v>
      </c>
      <c r="M99" s="32">
        <v>2</v>
      </c>
      <c r="N99" s="33">
        <v>3</v>
      </c>
    </row>
    <row r="100" spans="1:188">
      <c r="A100" s="18" t="s">
        <v>83</v>
      </c>
      <c r="B100" s="8" t="s">
        <v>5</v>
      </c>
      <c r="C100" s="8"/>
      <c r="D100" s="8">
        <v>3</v>
      </c>
      <c r="E100" s="23"/>
      <c r="F100" s="23"/>
      <c r="G100" s="23"/>
      <c r="H100" s="23">
        <v>4</v>
      </c>
      <c r="I100" s="85"/>
      <c r="J100" s="39"/>
      <c r="K100" s="32"/>
      <c r="L100" s="32"/>
      <c r="M100" s="32"/>
      <c r="N100" s="33"/>
    </row>
    <row r="101" spans="1:188">
      <c r="A101" s="18" t="s">
        <v>84</v>
      </c>
      <c r="B101" s="8" t="s">
        <v>5</v>
      </c>
      <c r="C101" s="8"/>
      <c r="D101" s="8">
        <v>3</v>
      </c>
      <c r="E101" s="23"/>
      <c r="F101" s="23"/>
      <c r="G101" s="23"/>
      <c r="H101" s="23">
        <v>4</v>
      </c>
      <c r="I101" s="85"/>
      <c r="J101" s="39"/>
      <c r="K101" s="32"/>
      <c r="L101" s="32"/>
      <c r="M101" s="32"/>
      <c r="N101" s="33"/>
    </row>
    <row r="102" spans="1:188">
      <c r="A102" s="19" t="s">
        <v>13</v>
      </c>
      <c r="B102" s="14"/>
      <c r="C102" s="14"/>
      <c r="D102" s="11">
        <v>23</v>
      </c>
      <c r="E102" s="24"/>
      <c r="F102" s="24"/>
      <c r="G102" s="24"/>
      <c r="H102" s="24">
        <v>30</v>
      </c>
      <c r="I102" s="87"/>
      <c r="J102" s="39"/>
      <c r="K102" s="32"/>
      <c r="L102" s="32"/>
      <c r="M102" s="32"/>
      <c r="N102" s="33"/>
    </row>
    <row r="103" spans="1:188">
      <c r="A103" s="19" t="s">
        <v>85</v>
      </c>
      <c r="B103" s="14"/>
      <c r="C103" s="14"/>
      <c r="D103" s="14"/>
      <c r="E103" s="25"/>
      <c r="F103" s="25"/>
      <c r="G103" s="25"/>
      <c r="H103" s="25"/>
      <c r="I103" s="88"/>
      <c r="J103" s="39"/>
      <c r="K103" s="32"/>
      <c r="L103" s="32"/>
      <c r="M103" s="32"/>
      <c r="N103" s="33"/>
    </row>
    <row r="104" spans="1:188">
      <c r="A104" s="18" t="s">
        <v>86</v>
      </c>
      <c r="B104" s="12"/>
      <c r="C104" s="12" t="s">
        <v>187</v>
      </c>
      <c r="D104" s="12"/>
      <c r="E104" s="26">
        <v>2</v>
      </c>
      <c r="F104" s="26">
        <v>1</v>
      </c>
      <c r="G104" s="26"/>
      <c r="H104" s="26"/>
      <c r="I104" s="89"/>
      <c r="J104" s="39"/>
      <c r="K104" s="32"/>
      <c r="L104" s="32"/>
      <c r="M104" s="32"/>
      <c r="N104" s="33"/>
    </row>
    <row r="105" spans="1:188">
      <c r="A105" s="18" t="s">
        <v>87</v>
      </c>
      <c r="B105" s="12"/>
      <c r="C105" s="17" t="s">
        <v>171</v>
      </c>
      <c r="D105" s="12"/>
      <c r="E105" s="26">
        <v>3</v>
      </c>
      <c r="F105" s="26"/>
      <c r="G105" s="26"/>
      <c r="H105" s="26"/>
      <c r="I105" s="89">
        <f>'ΠΡΟΓΡΑΜΜΑ ΣΠΟΥΔΩΝ ΑΥΤΟΜΑΤΙΣΜΟΥ'!B64</f>
        <v>0</v>
      </c>
      <c r="J105" s="37" t="str">
        <f>Φυσικοχημικές_Διεργασίες</f>
        <v>Φυσικοχημικές Διεργασίες</v>
      </c>
      <c r="K105" s="32" t="s">
        <v>149</v>
      </c>
      <c r="L105" s="32" t="s">
        <v>144</v>
      </c>
      <c r="M105" s="32">
        <v>2</v>
      </c>
      <c r="N105" s="33">
        <v>3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7"/>
      <c r="GA105" s="7"/>
      <c r="GB105" s="7"/>
      <c r="GC105" s="7"/>
      <c r="GD105" s="7"/>
      <c r="GE105" s="7"/>
      <c r="GF105" s="7"/>
    </row>
    <row r="106" spans="1:188">
      <c r="A106" s="45" t="s">
        <v>88</v>
      </c>
      <c r="B106" s="12"/>
      <c r="C106" s="17" t="s">
        <v>172</v>
      </c>
      <c r="D106" s="12"/>
      <c r="E106" s="26">
        <v>3</v>
      </c>
      <c r="F106" s="26"/>
      <c r="G106" s="26"/>
      <c r="H106" s="26"/>
      <c r="I106" s="89"/>
      <c r="J106" s="39"/>
      <c r="K106" s="32"/>
      <c r="L106" s="32"/>
      <c r="M106" s="32"/>
      <c r="N106" s="33"/>
    </row>
    <row r="107" spans="1:188">
      <c r="A107" s="18" t="s">
        <v>89</v>
      </c>
      <c r="B107" s="12"/>
      <c r="C107" s="17" t="s">
        <v>155</v>
      </c>
      <c r="D107" s="12"/>
      <c r="E107" s="26">
        <v>3</v>
      </c>
      <c r="F107" s="26"/>
      <c r="G107" s="26"/>
      <c r="H107" s="26"/>
      <c r="I107" s="89">
        <f>'ΠΡΟΓΡΑΜΜΑ ΣΠΟΥΔΩΝ ΑΥΤΟΜΑΤΙΣΜΟΥ'!B80</f>
        <v>0</v>
      </c>
      <c r="J107" s="37" t="str">
        <f>Προηγμένα_Συστήματα_Ελέγχου</f>
        <v>Προηγμένα Συστήματα Ελέγχου</v>
      </c>
      <c r="K107" s="32" t="s">
        <v>146</v>
      </c>
      <c r="L107" s="32" t="s">
        <v>144</v>
      </c>
      <c r="M107" s="32">
        <v>2</v>
      </c>
      <c r="N107" s="33">
        <v>3</v>
      </c>
    </row>
    <row r="108" spans="1:188">
      <c r="A108" s="18" t="s">
        <v>90</v>
      </c>
      <c r="B108" s="12"/>
      <c r="C108" s="17" t="s">
        <v>179</v>
      </c>
      <c r="D108" s="12"/>
      <c r="E108" s="26">
        <v>2</v>
      </c>
      <c r="F108" s="26">
        <v>1</v>
      </c>
      <c r="G108" s="26"/>
      <c r="H108" s="26"/>
      <c r="I108" s="89">
        <f>'ΠΡΟΓΡΑΜΜΑ ΣΠΟΥΔΩΝ ΑΥΤΟΜΑΤΙΣΜΟΥ'!B69</f>
        <v>0</v>
      </c>
      <c r="J108" s="37" t="str">
        <f>Ειδικά_Κεφάλαια_Ελέγχου_Ηλεκτρικών_Μηχανών</f>
        <v>Ειδικά Κεφάλαια Ελέγχου Ηλεκτρικών Μηχανών</v>
      </c>
      <c r="K108" s="32" t="s">
        <v>149</v>
      </c>
      <c r="L108" s="32" t="s">
        <v>144</v>
      </c>
      <c r="M108" s="32">
        <v>2</v>
      </c>
      <c r="N108" s="33">
        <v>3</v>
      </c>
    </row>
    <row r="109" spans="1:188">
      <c r="A109" s="18" t="s">
        <v>91</v>
      </c>
      <c r="B109" s="12"/>
      <c r="C109" s="17" t="s">
        <v>159</v>
      </c>
      <c r="D109" s="12"/>
      <c r="E109" s="26">
        <v>2</v>
      </c>
      <c r="F109" s="26"/>
      <c r="G109" s="26">
        <v>1</v>
      </c>
      <c r="H109" s="26"/>
      <c r="I109" s="89"/>
      <c r="J109" s="39"/>
      <c r="K109" s="32"/>
      <c r="L109" s="32"/>
      <c r="M109" s="32"/>
      <c r="N109" s="33"/>
    </row>
    <row r="110" spans="1:188" ht="15" thickBot="1">
      <c r="A110" s="51" t="s">
        <v>92</v>
      </c>
      <c r="B110" s="52"/>
      <c r="C110" s="49" t="s">
        <v>154</v>
      </c>
      <c r="D110" s="52"/>
      <c r="E110" s="53">
        <v>2</v>
      </c>
      <c r="F110" s="53">
        <v>1</v>
      </c>
      <c r="G110" s="53"/>
      <c r="H110" s="53"/>
      <c r="I110" s="90">
        <f>'ΠΡΟΓΡΑΜΜΑ ΣΠΟΥΔΩΝ ΑΥΤΟΜΑΤΙΣΜΟΥ'!B44</f>
        <v>0</v>
      </c>
      <c r="J110" s="59" t="str">
        <f>Βιομηχανικοί_Ελεγκτές_και_Σερβοκινητήρια_Συστήματα</f>
        <v>Βιομηχανικοί Ελεγκτές και Σερβοκινητήρια Συστήματα</v>
      </c>
      <c r="K110" s="55" t="s">
        <v>147</v>
      </c>
      <c r="L110" s="55" t="s">
        <v>142</v>
      </c>
      <c r="M110" s="55">
        <v>5</v>
      </c>
      <c r="N110" s="56">
        <v>7</v>
      </c>
    </row>
    <row r="111" spans="1:188">
      <c r="A111" s="156"/>
      <c r="B111" s="157"/>
      <c r="C111" s="157"/>
      <c r="D111" s="157"/>
      <c r="E111" s="157"/>
      <c r="F111" s="157"/>
      <c r="G111" s="157"/>
      <c r="H111" s="157"/>
      <c r="I111" s="42"/>
      <c r="J111" s="158"/>
      <c r="K111" s="159"/>
      <c r="L111" s="159"/>
      <c r="M111" s="159"/>
      <c r="N111" s="160"/>
    </row>
    <row r="112" spans="1:188" ht="15" thickBot="1">
      <c r="A112" s="156"/>
      <c r="B112" s="157"/>
      <c r="C112" s="157"/>
      <c r="D112" s="157"/>
      <c r="E112" s="157"/>
      <c r="F112" s="157"/>
      <c r="G112" s="157"/>
      <c r="H112" s="157"/>
      <c r="I112" s="42"/>
      <c r="J112" s="161"/>
      <c r="K112" s="162"/>
      <c r="L112" s="162"/>
      <c r="M112" s="162"/>
      <c r="N112" s="163"/>
    </row>
    <row r="113" spans="1:14" ht="26.25" thickBot="1">
      <c r="A113" s="109" t="s">
        <v>93</v>
      </c>
      <c r="B113" s="110" t="s">
        <v>1</v>
      </c>
      <c r="C113" s="110"/>
      <c r="D113" s="110" t="s">
        <v>2</v>
      </c>
      <c r="E113" s="111" t="s">
        <v>191</v>
      </c>
      <c r="F113" s="111" t="s">
        <v>192</v>
      </c>
      <c r="G113" s="111" t="s">
        <v>193</v>
      </c>
      <c r="H113" s="111" t="s">
        <v>3</v>
      </c>
      <c r="I113" s="112"/>
      <c r="J113" s="113"/>
      <c r="K113" s="110" t="s">
        <v>140</v>
      </c>
      <c r="L113" s="110" t="s">
        <v>1</v>
      </c>
      <c r="M113" s="110" t="s">
        <v>2</v>
      </c>
      <c r="N113" s="114" t="s">
        <v>3</v>
      </c>
    </row>
    <row r="114" spans="1:14" s="15" customFormat="1">
      <c r="A114" s="18" t="s">
        <v>94</v>
      </c>
      <c r="B114" s="8" t="s">
        <v>5</v>
      </c>
      <c r="C114" s="17" t="s">
        <v>154</v>
      </c>
      <c r="D114" s="8">
        <v>4</v>
      </c>
      <c r="E114" s="23">
        <v>3</v>
      </c>
      <c r="F114" s="23">
        <v>1</v>
      </c>
      <c r="G114" s="23"/>
      <c r="H114" s="23">
        <v>4</v>
      </c>
      <c r="I114" s="85">
        <f>'ΠΡΟΓΡΑΜΜΑ ΣΠΟΥΔΩΝ ΑΥΤΟΜΑΤΙΣΜΟΥ'!B67</f>
        <v>0</v>
      </c>
      <c r="J114" s="37" t="str">
        <f>Μαθηματική_Μοντελοποίηση___Αναγνώριση_Συστημάτων</f>
        <v>Μαθηματική Μοντελοποίηση - Αναγνώριση Συστημάτων</v>
      </c>
      <c r="K114" s="32" t="s">
        <v>149</v>
      </c>
      <c r="L114" s="32" t="s">
        <v>144</v>
      </c>
      <c r="M114" s="32">
        <v>2</v>
      </c>
      <c r="N114" s="33">
        <v>3</v>
      </c>
    </row>
    <row r="115" spans="1:14" ht="25.5">
      <c r="A115" s="18" t="s">
        <v>95</v>
      </c>
      <c r="B115" s="8" t="s">
        <v>5</v>
      </c>
      <c r="C115" s="17" t="s">
        <v>179</v>
      </c>
      <c r="D115" s="8">
        <v>4</v>
      </c>
      <c r="E115" s="23">
        <v>3</v>
      </c>
      <c r="F115" s="23"/>
      <c r="G115" s="23">
        <v>1</v>
      </c>
      <c r="H115" s="23">
        <v>4</v>
      </c>
      <c r="I115" s="85">
        <f>'ΠΡΟΓΡΑΜΜΑ ΣΠΟΥΔΩΝ ΑΥΤΟΜΑΤΙΣΜΟΥ'!B48</f>
        <v>0</v>
      </c>
      <c r="J115" s="37" t="str">
        <f>Δίκτυα_Η_Υ___Βιομηχανικά_Δίκτυα</f>
        <v>Δίκτυα Η/Υ - Βιομηχανικά Δίκτυα</v>
      </c>
      <c r="K115" s="32" t="s">
        <v>147</v>
      </c>
      <c r="L115" s="32" t="s">
        <v>142</v>
      </c>
      <c r="M115" s="32">
        <v>5</v>
      </c>
      <c r="N115" s="33">
        <v>6</v>
      </c>
    </row>
    <row r="116" spans="1:14">
      <c r="A116" s="18" t="s">
        <v>96</v>
      </c>
      <c r="B116" s="8" t="s">
        <v>5</v>
      </c>
      <c r="C116" s="17" t="s">
        <v>180</v>
      </c>
      <c r="D116" s="8">
        <v>3</v>
      </c>
      <c r="E116" s="23">
        <v>2</v>
      </c>
      <c r="F116" s="23"/>
      <c r="G116" s="23">
        <v>1</v>
      </c>
      <c r="H116" s="23">
        <v>4</v>
      </c>
      <c r="I116" s="85">
        <f>'ΠΡΟΓΡΑΜΜΑ ΣΠΟΥΔΩΝ ΑΥΤΟΜΑΤΙΣΜΟΥ'!B47</f>
        <v>0</v>
      </c>
      <c r="J116" s="37" t="str">
        <f>Μικροϋπολογιστές</f>
        <v>Μικροϋπολογιστές</v>
      </c>
      <c r="K116" s="32" t="s">
        <v>147</v>
      </c>
      <c r="L116" s="32" t="s">
        <v>142</v>
      </c>
      <c r="M116" s="32">
        <v>4</v>
      </c>
      <c r="N116" s="33">
        <v>5</v>
      </c>
    </row>
    <row r="117" spans="1:14" ht="25.5">
      <c r="A117" s="18" t="s">
        <v>97</v>
      </c>
      <c r="B117" s="8" t="s">
        <v>5</v>
      </c>
      <c r="C117" s="17" t="s">
        <v>181</v>
      </c>
      <c r="D117" s="8">
        <v>4</v>
      </c>
      <c r="E117" s="23">
        <v>4</v>
      </c>
      <c r="F117" s="23"/>
      <c r="G117" s="23"/>
      <c r="H117" s="23">
        <v>5</v>
      </c>
      <c r="I117" s="85">
        <f>'ΠΡΟΓΡΑΜΜΑ ΣΠΟΥΔΩΝ ΑΥΤΟΜΑΤΙΣΜΟΥ'!B38</f>
        <v>0</v>
      </c>
      <c r="J117" s="37" t="str">
        <f>Κλασικές_Εγκαταστάσεις_Αυτοματισμού</f>
        <v>Κλασικές Εγκαταστάσεις Αυτοματισμού</v>
      </c>
      <c r="K117" s="32" t="s">
        <v>148</v>
      </c>
      <c r="L117" s="32" t="s">
        <v>142</v>
      </c>
      <c r="M117" s="32">
        <v>4</v>
      </c>
      <c r="N117" s="33">
        <v>5</v>
      </c>
    </row>
    <row r="118" spans="1:14" ht="25.5">
      <c r="A118" s="45" t="s">
        <v>98</v>
      </c>
      <c r="B118" s="46" t="s">
        <v>5</v>
      </c>
      <c r="C118" s="17" t="s">
        <v>157</v>
      </c>
      <c r="D118" s="8">
        <v>4</v>
      </c>
      <c r="E118" s="23">
        <v>2</v>
      </c>
      <c r="F118" s="23">
        <v>2</v>
      </c>
      <c r="G118" s="23"/>
      <c r="H118" s="23">
        <v>5</v>
      </c>
      <c r="I118" s="85">
        <f>'ΠΡΟΓΡΑΜΜΑ ΣΠΟΥΔΩΝ ΑΥΤΟΜΑΤΙΣΜΟΥ'!B75</f>
        <v>0</v>
      </c>
      <c r="J118" s="37" t="str">
        <f>Στοιχ._διαμορφωτικής_μηχανολογίας_και_προγραμματιζόμενες_εργαλειομηχανές_CNC</f>
        <v>Στοιχ. διαμορφωτικής μηχανολογίας και προγραμματιζόμενες εργαλειομηχανές CNC</v>
      </c>
      <c r="K118" s="32" t="s">
        <v>146</v>
      </c>
      <c r="L118" s="32" t="s">
        <v>142</v>
      </c>
      <c r="M118" s="32">
        <v>5</v>
      </c>
      <c r="N118" s="33">
        <v>7</v>
      </c>
    </row>
    <row r="119" spans="1:14">
      <c r="A119" s="18" t="s">
        <v>99</v>
      </c>
      <c r="B119" s="8" t="s">
        <v>5</v>
      </c>
      <c r="C119" s="8"/>
      <c r="D119" s="8">
        <v>3</v>
      </c>
      <c r="E119" s="23"/>
      <c r="F119" s="23"/>
      <c r="G119" s="23"/>
      <c r="H119" s="23">
        <v>4</v>
      </c>
      <c r="I119" s="85"/>
      <c r="J119" s="39"/>
      <c r="K119" s="32"/>
      <c r="L119" s="32"/>
      <c r="M119" s="32"/>
      <c r="N119" s="33"/>
    </row>
    <row r="120" spans="1:14">
      <c r="A120" s="18" t="s">
        <v>100</v>
      </c>
      <c r="B120" s="8" t="s">
        <v>5</v>
      </c>
      <c r="C120" s="8"/>
      <c r="D120" s="8">
        <v>3</v>
      </c>
      <c r="E120" s="23"/>
      <c r="F120" s="23"/>
      <c r="G120" s="23"/>
      <c r="H120" s="23">
        <v>4</v>
      </c>
      <c r="I120" s="85"/>
      <c r="J120" s="39"/>
      <c r="K120" s="32"/>
      <c r="L120" s="32"/>
      <c r="M120" s="32"/>
      <c r="N120" s="33"/>
    </row>
    <row r="121" spans="1:14">
      <c r="A121" s="19" t="s">
        <v>13</v>
      </c>
      <c r="B121" s="14"/>
      <c r="C121" s="14"/>
      <c r="D121" s="11">
        <v>25</v>
      </c>
      <c r="E121" s="24"/>
      <c r="F121" s="24"/>
      <c r="G121" s="24"/>
      <c r="H121" s="24">
        <v>30</v>
      </c>
      <c r="I121" s="87"/>
      <c r="J121" s="39"/>
      <c r="K121" s="32"/>
      <c r="L121" s="32"/>
      <c r="M121" s="32"/>
      <c r="N121" s="33"/>
    </row>
    <row r="122" spans="1:14">
      <c r="A122" s="19" t="s">
        <v>101</v>
      </c>
      <c r="B122" s="14"/>
      <c r="C122" s="14"/>
      <c r="D122" s="14"/>
      <c r="E122" s="25"/>
      <c r="F122" s="25"/>
      <c r="G122" s="25"/>
      <c r="H122" s="25"/>
      <c r="I122" s="88"/>
      <c r="J122" s="39"/>
      <c r="K122" s="32"/>
      <c r="L122" s="32"/>
      <c r="M122" s="32"/>
      <c r="N122" s="33"/>
    </row>
    <row r="123" spans="1:14">
      <c r="A123" s="18" t="s">
        <v>102</v>
      </c>
      <c r="B123" s="12"/>
      <c r="C123" s="17" t="s">
        <v>169</v>
      </c>
      <c r="D123" s="12"/>
      <c r="E123" s="26">
        <v>3</v>
      </c>
      <c r="F123" s="26"/>
      <c r="G123" s="26"/>
      <c r="H123" s="26"/>
      <c r="I123" s="89"/>
      <c r="J123" s="39"/>
      <c r="K123" s="32"/>
      <c r="L123" s="32"/>
      <c r="M123" s="32"/>
      <c r="N123" s="33"/>
    </row>
    <row r="124" spans="1:14">
      <c r="A124" s="18" t="s">
        <v>103</v>
      </c>
      <c r="B124" s="12"/>
      <c r="C124" s="17" t="s">
        <v>171</v>
      </c>
      <c r="D124" s="12"/>
      <c r="E124" s="26">
        <v>3</v>
      </c>
      <c r="F124" s="26"/>
      <c r="G124" s="26"/>
      <c r="H124" s="26"/>
      <c r="I124" s="89">
        <f>'ΠΡΟΓΡΑΜΜΑ ΣΠΟΥΔΩΝ ΑΥΤΟΜΑΤΙΣΜΟΥ'!B76</f>
        <v>0</v>
      </c>
      <c r="J124" s="37" t="str">
        <f>Έλεγχος_Διεργασιών</f>
        <v>Έλεγχος Διεργασιών</v>
      </c>
      <c r="K124" s="32" t="s">
        <v>146</v>
      </c>
      <c r="L124" s="32" t="s">
        <v>142</v>
      </c>
      <c r="M124" s="32">
        <v>4</v>
      </c>
      <c r="N124" s="33">
        <v>6</v>
      </c>
    </row>
    <row r="125" spans="1:14">
      <c r="A125" s="18" t="s">
        <v>104</v>
      </c>
      <c r="B125" s="12"/>
      <c r="C125" s="17" t="s">
        <v>155</v>
      </c>
      <c r="D125" s="12"/>
      <c r="E125" s="26">
        <v>2</v>
      </c>
      <c r="F125" s="26">
        <v>1</v>
      </c>
      <c r="G125" s="26"/>
      <c r="H125" s="26"/>
      <c r="I125" s="89"/>
      <c r="J125" s="39"/>
      <c r="K125" s="32"/>
      <c r="L125" s="32"/>
      <c r="M125" s="32"/>
      <c r="N125" s="33"/>
    </row>
    <row r="126" spans="1:14">
      <c r="A126" s="18" t="s">
        <v>105</v>
      </c>
      <c r="B126" s="12"/>
      <c r="C126" s="17" t="s">
        <v>170</v>
      </c>
      <c r="D126" s="12"/>
      <c r="E126" s="26">
        <v>3</v>
      </c>
      <c r="F126" s="26"/>
      <c r="G126" s="26"/>
      <c r="H126" s="26"/>
      <c r="I126" s="89"/>
      <c r="J126" s="39"/>
      <c r="K126" s="32"/>
      <c r="L126" s="32"/>
      <c r="M126" s="32"/>
      <c r="N126" s="33"/>
    </row>
    <row r="127" spans="1:14">
      <c r="A127" s="18" t="s">
        <v>106</v>
      </c>
      <c r="B127" s="12"/>
      <c r="C127" s="17" t="s">
        <v>177</v>
      </c>
      <c r="D127" s="12"/>
      <c r="E127" s="26">
        <v>2</v>
      </c>
      <c r="F127" s="26">
        <v>1</v>
      </c>
      <c r="G127" s="26"/>
      <c r="H127" s="26"/>
      <c r="I127" s="89"/>
      <c r="J127" s="39"/>
      <c r="K127" s="32"/>
      <c r="L127" s="32"/>
      <c r="M127" s="32"/>
      <c r="N127" s="33"/>
    </row>
    <row r="128" spans="1:14">
      <c r="A128" s="18" t="s">
        <v>107</v>
      </c>
      <c r="B128" s="12"/>
      <c r="C128" s="17" t="s">
        <v>174</v>
      </c>
      <c r="D128" s="12"/>
      <c r="E128" s="26">
        <v>2</v>
      </c>
      <c r="F128" s="26">
        <v>1</v>
      </c>
      <c r="G128" s="26"/>
      <c r="H128" s="26"/>
      <c r="I128" s="89"/>
      <c r="J128" s="39"/>
      <c r="K128" s="32"/>
      <c r="L128" s="32"/>
      <c r="M128" s="32"/>
      <c r="N128" s="33"/>
    </row>
    <row r="129" spans="1:14">
      <c r="A129" s="18" t="s">
        <v>108</v>
      </c>
      <c r="B129" s="12"/>
      <c r="C129" s="17" t="s">
        <v>172</v>
      </c>
      <c r="D129" s="12"/>
      <c r="E129" s="26">
        <v>3</v>
      </c>
      <c r="F129" s="26"/>
      <c r="G129" s="26"/>
      <c r="H129" s="26"/>
      <c r="I129" s="89">
        <f>'ΠΡΟΓΡΑΜΜΑ ΣΠΟΥΔΩΝ ΑΥΤΟΜΑΤΙΣΜΟΥ'!B60</f>
        <v>0</v>
      </c>
      <c r="J129" s="37" t="str">
        <f>Ανανεώσιμες_Πηγές_Ενέργειας</f>
        <v>Ανανεώσιμες Πηγές Ενέργειας</v>
      </c>
      <c r="K129" s="32" t="s">
        <v>149</v>
      </c>
      <c r="L129" s="32" t="s">
        <v>144</v>
      </c>
      <c r="M129" s="32">
        <v>2</v>
      </c>
      <c r="N129" s="33">
        <v>3</v>
      </c>
    </row>
    <row r="130" spans="1:14">
      <c r="A130" s="18" t="s">
        <v>109</v>
      </c>
      <c r="B130" s="12"/>
      <c r="C130" s="17" t="s">
        <v>188</v>
      </c>
      <c r="D130" s="12"/>
      <c r="E130" s="26">
        <v>2</v>
      </c>
      <c r="F130" s="26">
        <v>1</v>
      </c>
      <c r="G130" s="26"/>
      <c r="H130" s="26"/>
      <c r="I130" s="89"/>
      <c r="J130" s="39"/>
      <c r="K130" s="32"/>
      <c r="L130" s="32"/>
      <c r="M130" s="32"/>
      <c r="N130" s="33"/>
    </row>
    <row r="131" spans="1:14">
      <c r="A131" s="18" t="s">
        <v>110</v>
      </c>
      <c r="B131" s="12"/>
      <c r="C131" s="17" t="s">
        <v>166</v>
      </c>
      <c r="D131" s="12"/>
      <c r="E131" s="26">
        <v>2</v>
      </c>
      <c r="F131" s="26">
        <v>1</v>
      </c>
      <c r="G131" s="26"/>
      <c r="H131" s="26"/>
      <c r="I131" s="89"/>
      <c r="J131" s="39"/>
      <c r="K131" s="32"/>
      <c r="L131" s="32"/>
      <c r="M131" s="32"/>
      <c r="N131" s="33"/>
    </row>
    <row r="132" spans="1:14">
      <c r="A132" s="18" t="s">
        <v>111</v>
      </c>
      <c r="B132" s="8"/>
      <c r="C132" s="17" t="s">
        <v>154</v>
      </c>
      <c r="D132" s="8"/>
      <c r="E132" s="23">
        <v>2</v>
      </c>
      <c r="F132" s="23">
        <v>1</v>
      </c>
      <c r="G132" s="23"/>
      <c r="H132" s="23"/>
      <c r="I132" s="85">
        <f>'ΠΡΟΓΡΑΜΜΑ ΣΠΟΥΔΩΝ ΑΥΤΟΜΑΤΙΣΜΟΥ'!B53</f>
        <v>0</v>
      </c>
      <c r="J132" s="37" t="str">
        <f>Ψηφιακά_ΣΑΕ</f>
        <v>Ψηφιακά ΣΑΕ</v>
      </c>
      <c r="K132" s="32" t="s">
        <v>149</v>
      </c>
      <c r="L132" s="32" t="s">
        <v>142</v>
      </c>
      <c r="M132" s="32">
        <v>5</v>
      </c>
      <c r="N132" s="33">
        <v>7</v>
      </c>
    </row>
    <row r="133" spans="1:14">
      <c r="A133" s="18" t="s">
        <v>112</v>
      </c>
      <c r="B133" s="12"/>
      <c r="C133" s="17" t="s">
        <v>155</v>
      </c>
      <c r="D133" s="12"/>
      <c r="E133" s="26">
        <v>3</v>
      </c>
      <c r="F133" s="26"/>
      <c r="G133" s="26"/>
      <c r="H133" s="26"/>
      <c r="I133" s="89"/>
      <c r="J133" s="39"/>
      <c r="K133" s="32"/>
      <c r="L133" s="32"/>
      <c r="M133" s="32"/>
      <c r="N133" s="33"/>
    </row>
    <row r="134" spans="1:14" ht="15" thickBot="1">
      <c r="A134" s="51" t="s">
        <v>113</v>
      </c>
      <c r="B134" s="52"/>
      <c r="C134" s="49" t="s">
        <v>155</v>
      </c>
      <c r="D134" s="52"/>
      <c r="E134" s="53">
        <v>3</v>
      </c>
      <c r="F134" s="53"/>
      <c r="G134" s="53"/>
      <c r="H134" s="53"/>
      <c r="I134" s="90"/>
      <c r="J134" s="54"/>
      <c r="K134" s="55"/>
      <c r="L134" s="55"/>
      <c r="M134" s="55"/>
      <c r="N134" s="56"/>
    </row>
    <row r="135" spans="1:14">
      <c r="A135" s="156"/>
      <c r="B135" s="157"/>
      <c r="C135" s="157"/>
      <c r="D135" s="157"/>
      <c r="E135" s="157"/>
      <c r="F135" s="157"/>
      <c r="G135" s="157"/>
      <c r="H135" s="157"/>
      <c r="I135" s="42"/>
      <c r="J135" s="158"/>
      <c r="K135" s="159"/>
      <c r="L135" s="159"/>
      <c r="M135" s="159"/>
      <c r="N135" s="160"/>
    </row>
    <row r="136" spans="1:14" ht="15" thickBot="1">
      <c r="A136" s="156"/>
      <c r="B136" s="157"/>
      <c r="C136" s="157"/>
      <c r="D136" s="157"/>
      <c r="E136" s="157"/>
      <c r="F136" s="157"/>
      <c r="G136" s="157"/>
      <c r="H136" s="157"/>
      <c r="I136" s="42"/>
      <c r="J136" s="161"/>
      <c r="K136" s="162"/>
      <c r="L136" s="162"/>
      <c r="M136" s="162"/>
      <c r="N136" s="163"/>
    </row>
    <row r="137" spans="1:14" ht="26.25" thickBot="1">
      <c r="A137" s="109" t="s">
        <v>114</v>
      </c>
      <c r="B137" s="110" t="s">
        <v>1</v>
      </c>
      <c r="C137" s="110"/>
      <c r="D137" s="110" t="s">
        <v>2</v>
      </c>
      <c r="E137" s="111" t="s">
        <v>191</v>
      </c>
      <c r="F137" s="111" t="s">
        <v>192</v>
      </c>
      <c r="G137" s="111" t="s">
        <v>193</v>
      </c>
      <c r="H137" s="111" t="s">
        <v>3</v>
      </c>
      <c r="I137" s="112"/>
      <c r="J137" s="113"/>
      <c r="K137" s="110" t="s">
        <v>140</v>
      </c>
      <c r="L137" s="110" t="s">
        <v>1</v>
      </c>
      <c r="M137" s="110" t="s">
        <v>2</v>
      </c>
      <c r="N137" s="114" t="s">
        <v>3</v>
      </c>
    </row>
    <row r="138" spans="1:14">
      <c r="A138" s="18" t="s">
        <v>115</v>
      </c>
      <c r="B138" s="8" t="s">
        <v>5</v>
      </c>
      <c r="C138" s="17" t="s">
        <v>182</v>
      </c>
      <c r="D138" s="8">
        <v>4</v>
      </c>
      <c r="E138" s="23">
        <v>2</v>
      </c>
      <c r="F138" s="23">
        <v>1</v>
      </c>
      <c r="G138" s="23">
        <v>1</v>
      </c>
      <c r="H138" s="23">
        <v>5</v>
      </c>
      <c r="I138" s="85">
        <f>'ΠΡΟΓΡΑΜΜΑ ΣΠΟΥΔΩΝ ΑΥΤΟΜΑΤΙΣΜΟΥ'!B54</f>
        <v>0</v>
      </c>
      <c r="J138" s="37" t="str">
        <f>Ρομποτική___Πλασματική_Πραγματικότητα</f>
        <v>Ρομποτική &amp; Πλασματική Πραγματικότητα</v>
      </c>
      <c r="K138" s="32" t="s">
        <v>149</v>
      </c>
      <c r="L138" s="32" t="s">
        <v>142</v>
      </c>
      <c r="M138" s="32">
        <v>5</v>
      </c>
      <c r="N138" s="33">
        <v>6</v>
      </c>
    </row>
    <row r="139" spans="1:14">
      <c r="A139" s="18" t="s">
        <v>116</v>
      </c>
      <c r="B139" s="8" t="s">
        <v>5</v>
      </c>
      <c r="C139" s="17" t="s">
        <v>169</v>
      </c>
      <c r="D139" s="8">
        <v>4</v>
      </c>
      <c r="E139" s="23">
        <v>3</v>
      </c>
      <c r="F139" s="23">
        <v>1</v>
      </c>
      <c r="G139" s="23"/>
      <c r="H139" s="23">
        <v>5</v>
      </c>
      <c r="I139" s="85">
        <f>'ΠΡΟΓΡΑΜΜΑ ΣΠΟΥΔΩΝ ΑΥΤΟΜΑΤΙΣΜΟΥ'!B83</f>
        <v>0</v>
      </c>
      <c r="J139" s="37" t="str">
        <f>Διαχείριση_και_Έλεγχος_Εφοδιαστικής_Αλυσίδας</f>
        <v>Διαχείριση και Έλεγχος Εφοδιαστικής Αλυσίδας</v>
      </c>
      <c r="K139" s="32" t="s">
        <v>146</v>
      </c>
      <c r="L139" s="32" t="s">
        <v>144</v>
      </c>
      <c r="M139" s="32">
        <v>2</v>
      </c>
      <c r="N139" s="33">
        <v>3</v>
      </c>
    </row>
    <row r="140" spans="1:14">
      <c r="A140" s="18" t="s">
        <v>117</v>
      </c>
      <c r="B140" s="8" t="s">
        <v>5</v>
      </c>
      <c r="C140" s="17" t="s">
        <v>155</v>
      </c>
      <c r="D140" s="8">
        <v>3</v>
      </c>
      <c r="E140" s="23">
        <v>3</v>
      </c>
      <c r="F140" s="23"/>
      <c r="G140" s="23"/>
      <c r="H140" s="23">
        <v>4</v>
      </c>
      <c r="I140" s="85"/>
      <c r="J140" s="37"/>
      <c r="K140" s="32"/>
      <c r="L140" s="32"/>
      <c r="M140" s="32"/>
      <c r="N140" s="33"/>
    </row>
    <row r="141" spans="1:14">
      <c r="A141" s="18" t="s">
        <v>118</v>
      </c>
      <c r="B141" s="8" t="s">
        <v>5</v>
      </c>
      <c r="C141" s="17" t="s">
        <v>177</v>
      </c>
      <c r="D141" s="8">
        <v>3</v>
      </c>
      <c r="E141" s="23"/>
      <c r="F141" s="23"/>
      <c r="G141" s="23"/>
      <c r="H141" s="23">
        <v>4</v>
      </c>
      <c r="I141" s="85">
        <f>'ΠΡΟΓΡΑΜΜΑ ΣΠΟΥΔΩΝ ΑΥΤΟΜΑΤΙΣΜΟΥ'!B68</f>
        <v>0</v>
      </c>
      <c r="J141" s="40" t="str">
        <f>Αλληλεπίδραση_ανθρώπου_με_συστήματα_μηχατρονικής</f>
        <v>Αλληλεπίδραση ανθρώπου με συστήματα μηχατρονικής</v>
      </c>
      <c r="K141" s="32" t="s">
        <v>149</v>
      </c>
      <c r="L141" s="32" t="s">
        <v>144</v>
      </c>
      <c r="M141" s="32">
        <v>2</v>
      </c>
      <c r="N141" s="33">
        <v>3</v>
      </c>
    </row>
    <row r="142" spans="1:14">
      <c r="A142" s="18" t="s">
        <v>119</v>
      </c>
      <c r="B142" s="8" t="s">
        <v>5</v>
      </c>
      <c r="C142" s="8"/>
      <c r="D142" s="8">
        <v>3</v>
      </c>
      <c r="E142" s="23"/>
      <c r="F142" s="23"/>
      <c r="G142" s="23"/>
      <c r="H142" s="23">
        <v>4</v>
      </c>
      <c r="I142" s="85"/>
      <c r="J142" s="39"/>
      <c r="K142" s="32"/>
      <c r="L142" s="32"/>
      <c r="M142" s="32"/>
      <c r="N142" s="33"/>
    </row>
    <row r="143" spans="1:14">
      <c r="A143" s="18" t="s">
        <v>120</v>
      </c>
      <c r="B143" s="8" t="s">
        <v>5</v>
      </c>
      <c r="C143" s="8"/>
      <c r="D143" s="8">
        <v>3</v>
      </c>
      <c r="E143" s="23"/>
      <c r="F143" s="23"/>
      <c r="G143" s="23"/>
      <c r="H143" s="23">
        <v>4</v>
      </c>
      <c r="I143" s="85"/>
      <c r="J143" s="39"/>
      <c r="K143" s="32"/>
      <c r="L143" s="32"/>
      <c r="M143" s="32"/>
      <c r="N143" s="33"/>
    </row>
    <row r="144" spans="1:14">
      <c r="A144" s="18" t="s">
        <v>121</v>
      </c>
      <c r="B144" s="8" t="s">
        <v>5</v>
      </c>
      <c r="C144" s="8"/>
      <c r="D144" s="8">
        <v>3</v>
      </c>
      <c r="E144" s="23"/>
      <c r="F144" s="23"/>
      <c r="G144" s="23"/>
      <c r="H144" s="23">
        <v>4</v>
      </c>
      <c r="I144" s="85"/>
      <c r="J144" s="39"/>
      <c r="K144" s="32"/>
      <c r="L144" s="32"/>
      <c r="M144" s="32"/>
      <c r="N144" s="33"/>
    </row>
    <row r="145" spans="1:166">
      <c r="A145" s="19" t="s">
        <v>13</v>
      </c>
      <c r="B145" s="14"/>
      <c r="C145" s="14"/>
      <c r="D145" s="11">
        <v>23</v>
      </c>
      <c r="E145" s="24"/>
      <c r="F145" s="24"/>
      <c r="G145" s="24"/>
      <c r="H145" s="24">
        <v>30</v>
      </c>
      <c r="I145" s="87"/>
      <c r="J145" s="39"/>
      <c r="K145" s="32"/>
      <c r="L145" s="32"/>
      <c r="M145" s="32"/>
      <c r="N145" s="33"/>
    </row>
    <row r="146" spans="1:166">
      <c r="A146" s="19" t="s">
        <v>122</v>
      </c>
      <c r="B146" s="14"/>
      <c r="C146" s="14"/>
      <c r="D146" s="14"/>
      <c r="E146" s="25"/>
      <c r="F146" s="25"/>
      <c r="G146" s="25"/>
      <c r="H146" s="25"/>
      <c r="I146" s="88"/>
      <c r="J146" s="39"/>
      <c r="K146" s="32"/>
      <c r="L146" s="32"/>
      <c r="M146" s="32"/>
      <c r="N146" s="33"/>
    </row>
    <row r="147" spans="1:166">
      <c r="A147" s="18" t="s">
        <v>123</v>
      </c>
      <c r="B147" s="12"/>
      <c r="C147" s="17" t="s">
        <v>170</v>
      </c>
      <c r="D147" s="12"/>
      <c r="E147" s="26">
        <v>3</v>
      </c>
      <c r="F147" s="26"/>
      <c r="G147" s="26"/>
      <c r="H147" s="26"/>
      <c r="I147" s="89"/>
      <c r="J147" s="39"/>
      <c r="K147" s="32"/>
      <c r="L147" s="32"/>
      <c r="M147" s="32"/>
      <c r="N147" s="33"/>
    </row>
    <row r="148" spans="1:166">
      <c r="A148" s="18" t="s">
        <v>124</v>
      </c>
      <c r="B148" s="12"/>
      <c r="C148" s="17" t="s">
        <v>177</v>
      </c>
      <c r="D148" s="12"/>
      <c r="E148" s="26">
        <v>2</v>
      </c>
      <c r="F148" s="26">
        <v>1</v>
      </c>
      <c r="G148" s="26"/>
      <c r="H148" s="26"/>
      <c r="I148" s="89">
        <f>'ΠΡΟΓΡΑΜΜΑ ΣΠΟΥΔΩΝ ΑΥΤΟΜΑΤΙΣΜΟΥ'!B77</f>
        <v>0</v>
      </c>
      <c r="J148" s="118" t="str">
        <f>Εποπτικός_Έλεγχος_και_Ανάκτηση_δεδομένων_SCADA</f>
        <v>Εποπτικός Έλεγχος και Ανάκτηση δεδομένων SCADA</v>
      </c>
      <c r="K148" s="32" t="s">
        <v>146</v>
      </c>
      <c r="L148" s="32" t="s">
        <v>142</v>
      </c>
      <c r="M148" s="32">
        <v>2</v>
      </c>
      <c r="N148" s="33">
        <v>4</v>
      </c>
    </row>
    <row r="149" spans="1:166">
      <c r="A149" s="18" t="s">
        <v>125</v>
      </c>
      <c r="B149" s="12"/>
      <c r="C149" s="17" t="s">
        <v>179</v>
      </c>
      <c r="D149" s="12"/>
      <c r="E149" s="26">
        <v>2</v>
      </c>
      <c r="F149" s="26">
        <v>1</v>
      </c>
      <c r="G149" s="26"/>
      <c r="H149" s="26"/>
      <c r="I149" s="89"/>
      <c r="J149" s="39"/>
      <c r="K149" s="32"/>
      <c r="L149" s="32"/>
      <c r="M149" s="32"/>
      <c r="N149" s="33"/>
    </row>
    <row r="150" spans="1:166">
      <c r="A150" s="18" t="s">
        <v>126</v>
      </c>
      <c r="B150" s="12"/>
      <c r="C150" s="17" t="s">
        <v>190</v>
      </c>
      <c r="D150" s="12"/>
      <c r="E150" s="26">
        <v>2</v>
      </c>
      <c r="F150" s="26">
        <v>1</v>
      </c>
      <c r="G150" s="26"/>
      <c r="H150" s="26"/>
      <c r="I150" s="89"/>
      <c r="J150" s="39"/>
      <c r="K150" s="32"/>
      <c r="L150" s="32"/>
      <c r="M150" s="32"/>
      <c r="N150" s="33"/>
    </row>
    <row r="151" spans="1:166">
      <c r="A151" s="18" t="s">
        <v>127</v>
      </c>
      <c r="B151" s="12"/>
      <c r="C151" s="12"/>
      <c r="D151" s="12"/>
      <c r="E151" s="26"/>
      <c r="F151" s="26"/>
      <c r="G151" s="26"/>
      <c r="H151" s="26"/>
      <c r="I151" s="89">
        <f>'ΠΡΟΓΡΑΜΜΑ ΣΠΟΥΔΩΝ ΑΥΤΟΜΑΤΙΣΜΟΥ'!B88</f>
        <v>0</v>
      </c>
      <c r="J151" s="97" t="str">
        <f>Πρακτική_Άσκηση</f>
        <v>Πρακτική Άσκηση</v>
      </c>
      <c r="K151" s="32" t="s">
        <v>151</v>
      </c>
      <c r="L151" s="60" t="s">
        <v>142</v>
      </c>
      <c r="M151" s="34" t="s">
        <v>135</v>
      </c>
      <c r="N151" s="33">
        <v>10</v>
      </c>
    </row>
    <row r="152" spans="1:166">
      <c r="A152" s="18" t="s">
        <v>128</v>
      </c>
      <c r="B152" s="12"/>
      <c r="C152" s="17" t="s">
        <v>155</v>
      </c>
      <c r="D152" s="12"/>
      <c r="E152" s="26">
        <v>2</v>
      </c>
      <c r="F152" s="26"/>
      <c r="G152" s="26">
        <v>1</v>
      </c>
      <c r="H152" s="26"/>
      <c r="I152" s="89">
        <f>'ΠΡΟΓΡΑΜΜΑ ΣΠΟΥΔΩΝ ΑΥΤΟΜΑΤΙΣΜΟΥ'!B73</f>
        <v>0</v>
      </c>
      <c r="J152" s="37" t="str">
        <f>Ευφυής_Έλεγχος</f>
        <v>Ευφυής Έλεγχος</v>
      </c>
      <c r="K152" s="32" t="s">
        <v>146</v>
      </c>
      <c r="L152" s="32" t="s">
        <v>142</v>
      </c>
      <c r="M152" s="32">
        <v>4</v>
      </c>
      <c r="N152" s="33">
        <v>5</v>
      </c>
    </row>
    <row r="153" spans="1:166">
      <c r="A153" s="18" t="s">
        <v>129</v>
      </c>
      <c r="B153" s="12"/>
      <c r="C153" s="17" t="s">
        <v>159</v>
      </c>
      <c r="D153" s="12"/>
      <c r="E153" s="26">
        <v>3</v>
      </c>
      <c r="F153" s="26"/>
      <c r="G153" s="26"/>
      <c r="H153" s="26"/>
      <c r="I153" s="89"/>
      <c r="J153" s="39"/>
      <c r="K153" s="32"/>
      <c r="L153" s="32"/>
      <c r="M153" s="32"/>
      <c r="N153" s="33"/>
    </row>
    <row r="154" spans="1:166">
      <c r="A154" s="18" t="s">
        <v>130</v>
      </c>
      <c r="B154" s="12"/>
      <c r="C154" s="17" t="s">
        <v>165</v>
      </c>
      <c r="D154" s="12"/>
      <c r="E154" s="26">
        <v>3</v>
      </c>
      <c r="F154" s="26"/>
      <c r="G154" s="26"/>
      <c r="H154" s="26"/>
      <c r="I154" s="89">
        <f>'ΠΡΟΓΡΑΜΜΑ ΣΠΟΥΔΩΝ ΑΥΤΟΜΑΤΙΣΜΟΥ'!B82</f>
        <v>0</v>
      </c>
      <c r="J154" s="37" t="str">
        <f>Πιθανότητες_και_Στοχαστικές_Διαδικασίες</f>
        <v>Πιθανότητες και Στοχαστικές Διαδικασίες</v>
      </c>
      <c r="K154" s="32" t="s">
        <v>146</v>
      </c>
      <c r="L154" s="32" t="s">
        <v>144</v>
      </c>
      <c r="M154" s="32">
        <v>2</v>
      </c>
      <c r="N154" s="33">
        <v>3</v>
      </c>
    </row>
    <row r="155" spans="1:166">
      <c r="A155" s="18" t="s">
        <v>131</v>
      </c>
      <c r="B155" s="12"/>
      <c r="C155" s="17" t="s">
        <v>184</v>
      </c>
      <c r="D155" s="12"/>
      <c r="E155" s="26">
        <v>2</v>
      </c>
      <c r="F155" s="26">
        <v>1</v>
      </c>
      <c r="G155" s="26"/>
      <c r="H155" s="26"/>
      <c r="I155" s="89">
        <f>'ΠΡΟΓΡΑΜΜΑ ΣΠΟΥΔΩΝ ΑΥΤΟΜΑΤΙΣΜΟΥ'!B56</f>
        <v>0</v>
      </c>
      <c r="J155" s="37" t="str">
        <f>Μικροελεγκτές</f>
        <v>Μικροελεγκτές</v>
      </c>
      <c r="K155" s="32" t="s">
        <v>149</v>
      </c>
      <c r="L155" s="32" t="s">
        <v>142</v>
      </c>
      <c r="M155" s="32">
        <v>5</v>
      </c>
      <c r="N155" s="33">
        <v>6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</row>
    <row r="156" spans="1:166" ht="15" thickBot="1">
      <c r="A156" s="51" t="s">
        <v>132</v>
      </c>
      <c r="B156" s="52"/>
      <c r="C156" s="49" t="s">
        <v>189</v>
      </c>
      <c r="D156" s="52"/>
      <c r="E156" s="53">
        <v>1</v>
      </c>
      <c r="F156" s="53">
        <v>2</v>
      </c>
      <c r="G156" s="53"/>
      <c r="H156" s="53"/>
      <c r="I156" s="90">
        <f>'ΠΡΟΓΡΑΜΜΑ ΣΠΟΥΔΩΝ ΑΥΤΟΜΑΤΙΣΜΟΥ'!B38</f>
        <v>0</v>
      </c>
      <c r="J156" s="57" t="str">
        <f>Κλασικές_Εγκαταστάσεις_Αυτοματισμού</f>
        <v>Κλασικές Εγκαταστάσεις Αυτοματισμού</v>
      </c>
      <c r="K156" s="55" t="s">
        <v>148</v>
      </c>
      <c r="L156" s="55" t="s">
        <v>142</v>
      </c>
      <c r="M156" s="55">
        <v>4</v>
      </c>
      <c r="N156" s="56">
        <v>5</v>
      </c>
    </row>
    <row r="157" spans="1:166">
      <c r="A157" s="156"/>
      <c r="B157" s="157"/>
      <c r="C157" s="157"/>
      <c r="D157" s="157"/>
      <c r="E157" s="157"/>
      <c r="F157" s="157"/>
      <c r="G157" s="157"/>
      <c r="H157" s="157"/>
      <c r="I157" s="42"/>
      <c r="J157" s="158"/>
      <c r="K157" s="159"/>
      <c r="L157" s="159"/>
      <c r="M157" s="159"/>
      <c r="N157" s="160"/>
    </row>
    <row r="158" spans="1:166" ht="15" thickBot="1">
      <c r="A158" s="156"/>
      <c r="B158" s="157"/>
      <c r="C158" s="157"/>
      <c r="D158" s="157"/>
      <c r="E158" s="157"/>
      <c r="F158" s="157"/>
      <c r="G158" s="157"/>
      <c r="H158" s="157"/>
      <c r="I158" s="42"/>
      <c r="J158" s="161"/>
      <c r="K158" s="162"/>
      <c r="L158" s="162"/>
      <c r="M158" s="162"/>
      <c r="N158" s="163"/>
    </row>
    <row r="159" spans="1:166" ht="26.25" thickBot="1">
      <c r="A159" s="109" t="s">
        <v>133</v>
      </c>
      <c r="B159" s="110" t="s">
        <v>1</v>
      </c>
      <c r="C159" s="110"/>
      <c r="D159" s="110" t="s">
        <v>2</v>
      </c>
      <c r="E159" s="111"/>
      <c r="F159" s="111"/>
      <c r="G159" s="111"/>
      <c r="H159" s="111" t="s">
        <v>3</v>
      </c>
      <c r="I159" s="112"/>
      <c r="J159" s="113"/>
      <c r="K159" s="110" t="s">
        <v>140</v>
      </c>
      <c r="L159" s="110" t="s">
        <v>1</v>
      </c>
      <c r="M159" s="110" t="s">
        <v>2</v>
      </c>
      <c r="N159" s="114" t="s">
        <v>3</v>
      </c>
    </row>
    <row r="160" spans="1:166" s="10" customFormat="1">
      <c r="A160" s="18" t="s">
        <v>134</v>
      </c>
      <c r="B160" s="8" t="s">
        <v>5</v>
      </c>
      <c r="C160" s="8"/>
      <c r="D160" s="94" t="s">
        <v>135</v>
      </c>
      <c r="E160" s="23"/>
      <c r="F160" s="23"/>
      <c r="G160" s="23"/>
      <c r="H160" s="23">
        <v>30</v>
      </c>
      <c r="I160" s="91">
        <f>'ΠΡΟΓΡΑΜΜΑ ΣΠΟΥΔΩΝ ΑΥΤΟΜΑΤΙΣΜΟΥ'!B89</f>
        <v>0</v>
      </c>
      <c r="J160" s="96" t="str">
        <f>Πτυχιακή_Εργασία</f>
        <v>Πτυχιακή Εργασία</v>
      </c>
      <c r="K160" s="95"/>
      <c r="L160" s="35"/>
      <c r="M160" s="36"/>
      <c r="N160" s="33"/>
      <c r="O160" s="30"/>
    </row>
    <row r="161" spans="1:25" ht="15" thickBot="1">
      <c r="A161" s="20" t="s">
        <v>13</v>
      </c>
      <c r="B161" s="21"/>
      <c r="C161" s="21"/>
      <c r="D161" s="22" t="s">
        <v>135</v>
      </c>
      <c r="E161" s="27"/>
      <c r="F161" s="27"/>
      <c r="G161" s="27"/>
      <c r="H161" s="27">
        <v>30</v>
      </c>
      <c r="I161" s="86"/>
      <c r="J161" s="54"/>
      <c r="K161" s="55"/>
      <c r="L161" s="55"/>
      <c r="M161" s="55"/>
      <c r="N161" s="56"/>
    </row>
    <row r="162" spans="1:25" s="10" customFormat="1">
      <c r="A162" s="164"/>
      <c r="B162" s="157"/>
      <c r="C162" s="157"/>
      <c r="D162" s="157"/>
      <c r="E162" s="157"/>
      <c r="F162" s="157"/>
      <c r="G162" s="157"/>
      <c r="H162" s="157"/>
      <c r="I162" s="42"/>
      <c r="J162" s="165"/>
      <c r="K162" s="166"/>
      <c r="L162" s="166"/>
      <c r="M162" s="166"/>
      <c r="N162" s="167"/>
    </row>
    <row r="163" spans="1:25" s="10" customFormat="1" ht="15" thickBot="1">
      <c r="A163" s="164"/>
      <c r="B163" s="157"/>
      <c r="C163" s="157"/>
      <c r="D163" s="157"/>
      <c r="E163" s="157"/>
      <c r="F163" s="157"/>
      <c r="G163" s="157"/>
      <c r="H163" s="157"/>
      <c r="I163" s="42"/>
      <c r="J163" s="168"/>
      <c r="K163" s="169"/>
      <c r="L163" s="169"/>
      <c r="M163" s="169"/>
      <c r="N163" s="170"/>
    </row>
    <row r="164" spans="1:25" s="10" customFormat="1" ht="26.25" thickBot="1">
      <c r="A164" s="16"/>
      <c r="B164" s="16"/>
      <c r="C164" s="16"/>
      <c r="D164" s="16"/>
      <c r="E164" s="16"/>
      <c r="F164" s="16"/>
      <c r="G164" s="16"/>
      <c r="H164" s="16"/>
      <c r="I164" s="16"/>
      <c r="J164" s="103" t="s">
        <v>137</v>
      </c>
      <c r="K164" s="115" t="s">
        <v>140</v>
      </c>
      <c r="L164" s="116" t="s">
        <v>1</v>
      </c>
      <c r="M164" s="116" t="s">
        <v>2</v>
      </c>
      <c r="N164" s="117" t="s">
        <v>3</v>
      </c>
    </row>
    <row r="165" spans="1:25">
      <c r="A165" s="7"/>
      <c r="B165" s="9"/>
      <c r="C165" s="9"/>
      <c r="D165" s="9"/>
      <c r="E165" s="9"/>
      <c r="F165" s="9"/>
      <c r="G165" s="9"/>
      <c r="H165" s="9"/>
      <c r="I165" s="9">
        <f>'ΠΡΟΓΡΑΜΜΑ ΣΠΟΥΔΩΝ ΑΥΤΟΜΑΤΙΣΜΟΥ'!B62</f>
        <v>0</v>
      </c>
      <c r="J165" s="99" t="str">
        <f>Σχεδιασμός_Βιομηχανικών_Προϊόντων</f>
        <v>Σχεδιασμός Βιομηχανικών Προϊόντων</v>
      </c>
      <c r="K165" s="100" t="s">
        <v>149</v>
      </c>
      <c r="L165" s="101" t="s">
        <v>144</v>
      </c>
      <c r="M165" s="101">
        <v>2</v>
      </c>
      <c r="N165" s="102">
        <v>3</v>
      </c>
    </row>
    <row r="166" spans="1:25" ht="25.5">
      <c r="A166" s="7"/>
      <c r="B166" s="6"/>
      <c r="C166" s="6"/>
      <c r="D166" s="6"/>
      <c r="E166" s="6"/>
      <c r="F166" s="6"/>
      <c r="G166" s="6"/>
      <c r="H166" s="6"/>
      <c r="I166" s="9">
        <f>'ΠΡΟΓΡΑΜΜΑ ΣΠΟΥΔΩΝ ΑΥΤΟΜΑΤΙΣΜΟΥ'!B84</f>
        <v>0</v>
      </c>
      <c r="J166" s="41" t="str">
        <f>Μη_Γραμμική_Δυναμική_και_Σχεδιασμός___Κατασκευή_Συστημάτων_Αυτομάτου_Ελέγχου</f>
        <v>Μη Γραμμική Δυναμική και Σχεδιασμός - Κατασκευή Συστημάτων Αυτομάτου Ελέγχου</v>
      </c>
      <c r="K166" s="32" t="s">
        <v>146</v>
      </c>
      <c r="L166" s="32" t="s">
        <v>144</v>
      </c>
      <c r="M166" s="32">
        <v>2</v>
      </c>
      <c r="N166" s="33">
        <v>3</v>
      </c>
    </row>
    <row r="167" spans="1:25" s="10" customFormat="1" ht="15" thickBot="1">
      <c r="A167" s="7"/>
      <c r="B167" s="6"/>
      <c r="C167" s="6"/>
      <c r="D167" s="6"/>
      <c r="E167" s="6"/>
      <c r="F167" s="6"/>
      <c r="G167" s="6"/>
      <c r="H167" s="6"/>
      <c r="I167" s="9">
        <f>'ΠΡΟΓΡΑΜΜΑ ΣΠΟΥΔΩΝ ΑΥΤΟΜΑΤΙΣΜΟΥ'!B66</f>
        <v>0</v>
      </c>
      <c r="J167" s="93" t="str">
        <f>Ειδ._Κεφ._Εγκαταστάσεων</f>
        <v>Ειδ. Κεφ. Εγκαταστάσεων</v>
      </c>
      <c r="K167" s="32" t="s">
        <v>149</v>
      </c>
      <c r="L167" s="32" t="s">
        <v>144</v>
      </c>
      <c r="M167" s="32">
        <v>2</v>
      </c>
      <c r="N167" s="56">
        <v>3</v>
      </c>
    </row>
    <row r="168" spans="1:25">
      <c r="A168" s="2"/>
      <c r="J168" s="31"/>
      <c r="K168" s="31"/>
      <c r="L168" s="31"/>
      <c r="M168" s="31"/>
    </row>
    <row r="169" spans="1:25">
      <c r="A169" s="3"/>
      <c r="K169" s="151"/>
    </row>
    <row r="170" spans="1:25">
      <c r="A170" s="3"/>
      <c r="B170" s="3"/>
      <c r="C170" s="3"/>
      <c r="D170" s="3"/>
      <c r="E170" s="3"/>
      <c r="F170" s="3"/>
      <c r="G170" s="3"/>
      <c r="H170" s="3"/>
      <c r="I170" s="3"/>
      <c r="K170" s="151"/>
    </row>
    <row r="171" spans="1:25">
      <c r="A171" s="150"/>
      <c r="B171" s="150"/>
      <c r="C171" s="150"/>
      <c r="D171" s="150"/>
      <c r="E171" s="150"/>
      <c r="F171" s="150"/>
      <c r="G171" s="150"/>
      <c r="H171" s="150"/>
      <c r="J171" s="2"/>
      <c r="K171" s="151"/>
    </row>
    <row r="172" spans="1:25">
      <c r="A172" s="150"/>
      <c r="B172" s="150"/>
      <c r="C172" s="150"/>
      <c r="D172" s="150"/>
      <c r="E172" s="150"/>
      <c r="F172" s="150"/>
      <c r="G172" s="150"/>
      <c r="H172" s="150"/>
      <c r="I172" s="150"/>
      <c r="J172" s="150"/>
      <c r="K172" s="2"/>
      <c r="L172" s="2"/>
      <c r="M172" s="2"/>
    </row>
    <row r="173" spans="1:25">
      <c r="A173" s="150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2"/>
      <c r="O173" s="2"/>
      <c r="P173" s="2"/>
    </row>
    <row r="174" spans="1:25">
      <c r="A174" s="150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2"/>
      <c r="R174" s="2"/>
      <c r="S174" s="2"/>
    </row>
    <row r="175" spans="1:25">
      <c r="A175" s="150"/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2"/>
      <c r="U175" s="2"/>
      <c r="V175" s="2"/>
    </row>
    <row r="176" spans="1:25">
      <c r="A176" s="150"/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3"/>
      <c r="X176" s="3"/>
      <c r="Y176" s="4"/>
    </row>
    <row r="177" spans="1:237">
      <c r="A177" s="150"/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4"/>
      <c r="AA177" s="4"/>
      <c r="AB177" s="4"/>
    </row>
    <row r="178" spans="1:237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2"/>
      <c r="AD178" s="2"/>
      <c r="AE178" s="2"/>
    </row>
    <row r="179" spans="1:237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2"/>
      <c r="AG179" s="2"/>
      <c r="AH179" s="2"/>
    </row>
    <row r="180" spans="1:237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2"/>
      <c r="AJ180" s="2"/>
      <c r="AK180" s="2"/>
    </row>
    <row r="181" spans="1:237">
      <c r="A181" s="150"/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2"/>
      <c r="AM181" s="2"/>
      <c r="AN181" s="2"/>
    </row>
    <row r="182" spans="1:237">
      <c r="A182" s="150"/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2"/>
      <c r="AP182" s="2"/>
      <c r="AQ182" s="2"/>
    </row>
    <row r="183" spans="1:237">
      <c r="A183" s="150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  <c r="BI183" s="150"/>
      <c r="BJ183" s="150"/>
      <c r="BK183" s="150"/>
      <c r="BL183" s="150"/>
      <c r="BM183" s="150"/>
      <c r="BN183" s="150"/>
      <c r="BO183" s="150"/>
      <c r="BP183" s="150"/>
      <c r="BQ183" s="150"/>
      <c r="BR183" s="150"/>
      <c r="BS183" s="150"/>
      <c r="BT183" s="150"/>
      <c r="BU183" s="150"/>
      <c r="BV183" s="150"/>
      <c r="BW183" s="150"/>
      <c r="BX183" s="150"/>
      <c r="BY183" s="150"/>
      <c r="BZ183" s="150"/>
      <c r="CA183" s="150"/>
      <c r="CB183" s="150"/>
      <c r="CC183" s="150"/>
      <c r="CD183" s="150"/>
      <c r="CE183" s="150"/>
      <c r="CF183" s="150"/>
      <c r="CG183" s="150"/>
      <c r="CH183" s="150"/>
      <c r="CI183" s="150"/>
      <c r="CJ183" s="150"/>
      <c r="CK183" s="150"/>
      <c r="CL183" s="150"/>
      <c r="CM183" s="150"/>
      <c r="CN183" s="150"/>
      <c r="CO183" s="150"/>
      <c r="CP183" s="150"/>
      <c r="CQ183" s="150"/>
      <c r="CR183" s="150"/>
      <c r="CS183" s="150"/>
      <c r="CT183" s="150"/>
      <c r="CU183" s="150"/>
      <c r="CV183" s="150"/>
      <c r="CW183" s="150"/>
      <c r="CX183" s="150"/>
      <c r="CY183" s="150"/>
      <c r="CZ183" s="150"/>
      <c r="DA183" s="150"/>
      <c r="DB183" s="150"/>
      <c r="DC183" s="150"/>
      <c r="DD183" s="150"/>
      <c r="DE183" s="150"/>
      <c r="DF183" s="150"/>
      <c r="DG183" s="150"/>
      <c r="DH183" s="150"/>
      <c r="DI183" s="150"/>
      <c r="DJ183" s="150"/>
      <c r="DK183" s="150"/>
      <c r="DL183" s="150"/>
      <c r="DM183" s="150"/>
      <c r="DN183" s="150"/>
      <c r="DO183" s="150"/>
      <c r="DP183" s="150"/>
      <c r="DQ183" s="150"/>
      <c r="DR183" s="150"/>
      <c r="DS183" s="150"/>
      <c r="DT183" s="150"/>
      <c r="DU183" s="150"/>
      <c r="DV183" s="150"/>
      <c r="DW183" s="150"/>
      <c r="DX183" s="150"/>
      <c r="DY183" s="150"/>
      <c r="DZ183" s="150"/>
      <c r="EA183" s="150"/>
      <c r="EB183" s="150"/>
      <c r="EC183" s="150"/>
      <c r="ED183" s="150"/>
      <c r="EE183" s="150"/>
      <c r="EF183" s="150"/>
      <c r="EG183" s="150"/>
      <c r="EH183" s="150"/>
      <c r="EI183" s="150"/>
      <c r="EJ183" s="150"/>
      <c r="EK183" s="150"/>
      <c r="EL183" s="150"/>
      <c r="EM183" s="150"/>
      <c r="EN183" s="150"/>
      <c r="EO183" s="150"/>
      <c r="EP183" s="150"/>
      <c r="EQ183" s="150"/>
      <c r="ER183" s="150"/>
      <c r="ES183" s="150"/>
      <c r="ET183" s="150"/>
      <c r="EU183" s="150"/>
      <c r="EV183" s="150"/>
      <c r="EW183" s="150"/>
      <c r="EX183" s="150"/>
      <c r="EY183" s="150"/>
      <c r="EZ183" s="150"/>
      <c r="FA183" s="150"/>
      <c r="FB183" s="150"/>
      <c r="FC183" s="150"/>
      <c r="FD183" s="150"/>
      <c r="FE183" s="150"/>
      <c r="FF183" s="150"/>
      <c r="FG183" s="150"/>
      <c r="FH183" s="150"/>
      <c r="FI183" s="150"/>
      <c r="FJ183" s="150"/>
      <c r="FK183" s="150"/>
      <c r="FL183" s="150"/>
      <c r="FM183" s="150"/>
      <c r="FN183" s="150"/>
      <c r="FO183" s="150"/>
      <c r="FP183" s="150"/>
      <c r="FQ183" s="150"/>
      <c r="FR183" s="150"/>
      <c r="FS183" s="150"/>
      <c r="FT183" s="150"/>
      <c r="FU183" s="150"/>
      <c r="FV183" s="150"/>
      <c r="FW183" s="150"/>
      <c r="FX183" s="150"/>
      <c r="FY183" s="150"/>
      <c r="FZ183" s="150"/>
      <c r="GA183" s="150"/>
      <c r="GB183" s="150"/>
      <c r="GC183" s="150"/>
      <c r="GD183" s="150"/>
      <c r="GE183" s="150"/>
      <c r="GF183" s="150"/>
      <c r="GG183" s="150"/>
      <c r="GH183" s="150"/>
      <c r="GI183" s="150"/>
      <c r="GJ183" s="150"/>
      <c r="GK183" s="150"/>
      <c r="GL183" s="150"/>
      <c r="GM183" s="150"/>
      <c r="GN183" s="150"/>
      <c r="GO183" s="150"/>
      <c r="GP183" s="150"/>
      <c r="GQ183" s="150"/>
      <c r="GR183" s="150"/>
      <c r="GS183" s="150"/>
      <c r="GT183" s="150"/>
      <c r="GU183" s="150"/>
      <c r="GV183" s="150"/>
      <c r="GW183" s="150"/>
      <c r="GX183" s="150"/>
      <c r="GY183" s="150"/>
      <c r="GZ183" s="150"/>
      <c r="HA183" s="150"/>
      <c r="HB183" s="150"/>
      <c r="HC183" s="150"/>
      <c r="HD183" s="150"/>
      <c r="HE183" s="150"/>
      <c r="HF183" s="150"/>
      <c r="HG183" s="150"/>
      <c r="HH183" s="150"/>
      <c r="HI183" s="150"/>
      <c r="HJ183" s="150"/>
      <c r="HK183" s="150"/>
      <c r="HL183" s="150"/>
      <c r="HM183" s="150"/>
      <c r="HN183" s="150"/>
      <c r="HO183" s="150"/>
      <c r="HP183" s="150"/>
      <c r="HQ183" s="150"/>
      <c r="HR183" s="150"/>
      <c r="HS183" s="150"/>
      <c r="HT183" s="150"/>
      <c r="HU183" s="150"/>
      <c r="HV183" s="150"/>
      <c r="HW183" s="150"/>
      <c r="HX183" s="150"/>
      <c r="HY183" s="150"/>
      <c r="HZ183" s="150"/>
      <c r="IA183" s="150"/>
      <c r="IB183" s="150"/>
      <c r="IC183" s="150"/>
    </row>
    <row r="184" spans="1:237">
      <c r="A184" s="150"/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  <c r="BI184" s="150"/>
      <c r="BJ184" s="150"/>
      <c r="BK184" s="150"/>
      <c r="BL184" s="150"/>
      <c r="BM184" s="150"/>
      <c r="BN184" s="150"/>
      <c r="BO184" s="150"/>
      <c r="BP184" s="150"/>
      <c r="BQ184" s="150"/>
      <c r="BR184" s="150"/>
      <c r="BS184" s="150"/>
      <c r="BT184" s="150"/>
      <c r="BU184" s="150"/>
      <c r="BV184" s="150"/>
      <c r="BW184" s="150"/>
      <c r="BX184" s="150"/>
      <c r="BY184" s="150"/>
      <c r="BZ184" s="150"/>
      <c r="CA184" s="150"/>
      <c r="CB184" s="150"/>
      <c r="CC184" s="150"/>
      <c r="CD184" s="150"/>
      <c r="CE184" s="150"/>
      <c r="CF184" s="150"/>
      <c r="CG184" s="150"/>
      <c r="CH184" s="150"/>
      <c r="CI184" s="150"/>
      <c r="CJ184" s="150"/>
      <c r="CK184" s="150"/>
      <c r="CL184" s="150"/>
      <c r="CM184" s="150"/>
      <c r="CN184" s="150"/>
      <c r="CO184" s="150"/>
      <c r="CP184" s="150"/>
      <c r="CQ184" s="150"/>
      <c r="CR184" s="150"/>
      <c r="CS184" s="150"/>
      <c r="CT184" s="150"/>
      <c r="CU184" s="150"/>
      <c r="CV184" s="150"/>
      <c r="CW184" s="150"/>
      <c r="CX184" s="150"/>
      <c r="CY184" s="150"/>
      <c r="CZ184" s="150"/>
      <c r="DA184" s="150"/>
      <c r="DB184" s="150"/>
      <c r="DC184" s="150"/>
      <c r="DD184" s="150"/>
      <c r="DE184" s="150"/>
      <c r="DF184" s="150"/>
      <c r="DG184" s="150"/>
      <c r="DH184" s="150"/>
      <c r="DI184" s="150"/>
      <c r="DJ184" s="150"/>
      <c r="DK184" s="150"/>
      <c r="DL184" s="150"/>
      <c r="DM184" s="150"/>
      <c r="DN184" s="150"/>
      <c r="DO184" s="150"/>
      <c r="DP184" s="150"/>
      <c r="DQ184" s="150"/>
      <c r="DR184" s="150"/>
      <c r="DS184" s="150"/>
      <c r="DT184" s="150"/>
      <c r="DU184" s="150"/>
      <c r="DV184" s="150"/>
      <c r="DW184" s="150"/>
      <c r="DX184" s="150"/>
      <c r="DY184" s="150"/>
      <c r="DZ184" s="150"/>
      <c r="EA184" s="150"/>
      <c r="EB184" s="150"/>
      <c r="EC184" s="150"/>
      <c r="ED184" s="150"/>
      <c r="EE184" s="150"/>
      <c r="EF184" s="150"/>
      <c r="EG184" s="150"/>
      <c r="EH184" s="150"/>
      <c r="EI184" s="150"/>
      <c r="EJ184" s="150"/>
      <c r="EK184" s="150"/>
      <c r="EL184" s="150"/>
      <c r="EM184" s="150"/>
      <c r="EN184" s="150"/>
      <c r="EO184" s="150"/>
      <c r="EP184" s="150"/>
      <c r="EQ184" s="150"/>
      <c r="ER184" s="150"/>
      <c r="ES184" s="150"/>
      <c r="ET184" s="150"/>
      <c r="EU184" s="150"/>
      <c r="EV184" s="150"/>
      <c r="EW184" s="150"/>
      <c r="EX184" s="150"/>
      <c r="EY184" s="150"/>
      <c r="EZ184" s="150"/>
      <c r="FA184" s="150"/>
      <c r="FB184" s="150"/>
      <c r="FC184" s="150"/>
      <c r="FD184" s="150"/>
      <c r="FE184" s="150"/>
      <c r="FF184" s="150"/>
      <c r="FG184" s="150"/>
      <c r="FH184" s="150"/>
      <c r="FI184" s="150"/>
      <c r="FJ184" s="150"/>
      <c r="FK184" s="150"/>
      <c r="FL184" s="150"/>
      <c r="FM184" s="150"/>
      <c r="FN184" s="150"/>
      <c r="FO184" s="150"/>
      <c r="FP184" s="150"/>
      <c r="FQ184" s="150"/>
      <c r="FR184" s="150"/>
      <c r="FS184" s="150"/>
      <c r="FT184" s="150"/>
      <c r="FU184" s="150"/>
      <c r="FV184" s="150"/>
      <c r="FW184" s="150"/>
      <c r="FX184" s="150"/>
      <c r="FY184" s="150"/>
      <c r="FZ184" s="150"/>
      <c r="GA184" s="150"/>
      <c r="GB184" s="150"/>
      <c r="GC184" s="150"/>
      <c r="GD184" s="150"/>
      <c r="GE184" s="150"/>
      <c r="GF184" s="150"/>
      <c r="GG184" s="150"/>
      <c r="GH184" s="150"/>
      <c r="GI184" s="150"/>
      <c r="GJ184" s="150"/>
      <c r="GK184" s="150"/>
      <c r="GL184" s="150"/>
      <c r="GM184" s="150"/>
      <c r="GN184" s="150"/>
      <c r="GO184" s="150"/>
      <c r="GP184" s="150"/>
      <c r="GQ184" s="150"/>
      <c r="GR184" s="150"/>
      <c r="GS184" s="150"/>
      <c r="GT184" s="150"/>
      <c r="GU184" s="150"/>
      <c r="GV184" s="150"/>
      <c r="GW184" s="150"/>
      <c r="GX184" s="150"/>
      <c r="GY184" s="150"/>
      <c r="GZ184" s="150"/>
      <c r="HA184" s="150"/>
      <c r="HB184" s="150"/>
      <c r="HC184" s="150"/>
      <c r="HD184" s="150"/>
      <c r="HE184" s="150"/>
      <c r="HF184" s="150"/>
      <c r="HG184" s="150"/>
      <c r="HH184" s="150"/>
      <c r="HI184" s="150"/>
      <c r="HJ184" s="150"/>
      <c r="HK184" s="150"/>
      <c r="HL184" s="150"/>
      <c r="HM184" s="150"/>
      <c r="HN184" s="150"/>
      <c r="HO184" s="150"/>
      <c r="HP184" s="150"/>
      <c r="HQ184" s="150"/>
      <c r="HR184" s="150"/>
      <c r="HS184" s="150"/>
      <c r="HT184" s="150"/>
      <c r="HU184" s="150"/>
      <c r="HV184" s="150"/>
      <c r="HW184" s="150"/>
      <c r="HX184" s="150"/>
      <c r="HY184" s="150"/>
      <c r="HZ184" s="150"/>
      <c r="IA184" s="150"/>
      <c r="IB184" s="150"/>
      <c r="IC184" s="150"/>
    </row>
    <row r="185" spans="1:237">
      <c r="A185" s="3"/>
    </row>
    <row r="186" spans="1:237">
      <c r="A186" s="150"/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3"/>
      <c r="AS186" s="3"/>
      <c r="AT186" s="3"/>
    </row>
    <row r="187" spans="1:237">
      <c r="A187" s="150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2"/>
      <c r="AV187" s="2"/>
      <c r="AW187" s="2"/>
    </row>
    <row r="188" spans="1:237">
      <c r="A188" s="150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2"/>
      <c r="AY188" s="2"/>
      <c r="AZ188" s="2"/>
    </row>
    <row r="189" spans="1:237">
      <c r="A189" s="150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2"/>
      <c r="BB189" s="2"/>
      <c r="BC189" s="2"/>
    </row>
    <row r="190" spans="1:237">
      <c r="A190" s="150"/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2"/>
      <c r="BF190" s="2"/>
    </row>
    <row r="191" spans="1:237">
      <c r="A191" s="15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G191" s="2"/>
      <c r="BH191" s="2"/>
    </row>
    <row r="192" spans="1:237">
      <c r="A192" s="150"/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2"/>
      <c r="BJ192" s="2"/>
      <c r="BK192" s="2"/>
    </row>
    <row r="193" spans="1:237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3"/>
      <c r="BM193" s="3"/>
      <c r="BN193" s="4"/>
    </row>
    <row r="194" spans="1:237">
      <c r="A194" s="150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0"/>
      <c r="BN194" s="150"/>
      <c r="BO194" s="150"/>
      <c r="BP194" s="150"/>
      <c r="BQ194" s="150"/>
      <c r="BR194" s="150"/>
      <c r="BS194" s="150"/>
      <c r="BT194" s="150"/>
      <c r="BU194" s="150"/>
      <c r="BV194" s="150"/>
      <c r="BW194" s="150"/>
      <c r="BX194" s="150"/>
      <c r="BY194" s="150"/>
      <c r="BZ194" s="150"/>
      <c r="CA194" s="150"/>
      <c r="CB194" s="150"/>
      <c r="CC194" s="150"/>
      <c r="CD194" s="150"/>
      <c r="CE194" s="150"/>
      <c r="CF194" s="150"/>
      <c r="CG194" s="150"/>
      <c r="CH194" s="150"/>
      <c r="CI194" s="150"/>
      <c r="CJ194" s="150"/>
      <c r="CK194" s="150"/>
      <c r="CL194" s="150"/>
      <c r="CM194" s="150"/>
      <c r="CN194" s="150"/>
      <c r="CO194" s="150"/>
      <c r="CP194" s="150"/>
      <c r="CQ194" s="150"/>
      <c r="CR194" s="150"/>
      <c r="CS194" s="150"/>
      <c r="CT194" s="150"/>
      <c r="CU194" s="150"/>
      <c r="CV194" s="150"/>
      <c r="CW194" s="150"/>
      <c r="CX194" s="150"/>
      <c r="CY194" s="150"/>
      <c r="CZ194" s="150"/>
      <c r="DA194" s="150"/>
      <c r="DB194" s="150"/>
      <c r="DC194" s="150"/>
      <c r="DD194" s="150"/>
      <c r="DE194" s="150"/>
      <c r="DF194" s="150"/>
      <c r="DG194" s="150"/>
      <c r="DH194" s="150"/>
      <c r="DI194" s="150"/>
      <c r="DJ194" s="150"/>
      <c r="DK194" s="150"/>
      <c r="DL194" s="150"/>
      <c r="DM194" s="150"/>
      <c r="DN194" s="150"/>
      <c r="DO194" s="150"/>
      <c r="DP194" s="150"/>
      <c r="DQ194" s="150"/>
      <c r="DR194" s="150"/>
      <c r="DS194" s="150"/>
      <c r="DT194" s="150"/>
      <c r="DU194" s="150"/>
      <c r="DV194" s="150"/>
      <c r="DW194" s="150"/>
      <c r="DX194" s="150"/>
      <c r="DY194" s="150"/>
      <c r="DZ194" s="150"/>
      <c r="EA194" s="150"/>
      <c r="EB194" s="150"/>
      <c r="EC194" s="150"/>
      <c r="ED194" s="150"/>
      <c r="EE194" s="150"/>
      <c r="EF194" s="150"/>
      <c r="EG194" s="150"/>
      <c r="EH194" s="150"/>
      <c r="EI194" s="150"/>
      <c r="EJ194" s="150"/>
      <c r="EK194" s="150"/>
      <c r="EL194" s="150"/>
      <c r="EM194" s="150"/>
      <c r="EN194" s="150"/>
      <c r="EO194" s="150"/>
      <c r="EP194" s="150"/>
      <c r="EQ194" s="150"/>
      <c r="ER194" s="150"/>
      <c r="ES194" s="150"/>
      <c r="ET194" s="150"/>
      <c r="EU194" s="150"/>
      <c r="EV194" s="150"/>
      <c r="EW194" s="150"/>
      <c r="EX194" s="150"/>
      <c r="EY194" s="150"/>
      <c r="EZ194" s="150"/>
      <c r="FA194" s="150"/>
      <c r="FB194" s="150"/>
      <c r="FC194" s="150"/>
      <c r="FD194" s="150"/>
      <c r="FE194" s="150"/>
      <c r="FF194" s="150"/>
      <c r="FG194" s="150"/>
      <c r="FH194" s="150"/>
      <c r="FI194" s="150"/>
      <c r="FJ194" s="150"/>
      <c r="FK194" s="150"/>
      <c r="FL194" s="150"/>
      <c r="FM194" s="150"/>
      <c r="FN194" s="150"/>
      <c r="FO194" s="150"/>
      <c r="FP194" s="150"/>
      <c r="FQ194" s="150"/>
      <c r="FR194" s="150"/>
      <c r="FS194" s="150"/>
      <c r="FT194" s="150"/>
      <c r="FU194" s="150"/>
      <c r="FV194" s="150"/>
      <c r="FW194" s="150"/>
      <c r="FX194" s="150"/>
      <c r="FY194" s="150"/>
      <c r="FZ194" s="150"/>
      <c r="GA194" s="150"/>
      <c r="GB194" s="150"/>
      <c r="GC194" s="150"/>
      <c r="GD194" s="150"/>
      <c r="GE194" s="150"/>
      <c r="GF194" s="150"/>
      <c r="GG194" s="150"/>
      <c r="GH194" s="150"/>
      <c r="GI194" s="150"/>
      <c r="GJ194" s="150"/>
      <c r="GK194" s="150"/>
      <c r="GL194" s="150"/>
      <c r="GM194" s="150"/>
      <c r="GN194" s="150"/>
      <c r="GO194" s="150"/>
      <c r="GP194" s="150"/>
      <c r="GQ194" s="150"/>
      <c r="GR194" s="150"/>
      <c r="GS194" s="150"/>
      <c r="GT194" s="150"/>
      <c r="GU194" s="150"/>
      <c r="GV194" s="150"/>
      <c r="GW194" s="150"/>
      <c r="GX194" s="150"/>
      <c r="GY194" s="150"/>
      <c r="GZ194" s="150"/>
      <c r="HA194" s="150"/>
      <c r="HB194" s="150"/>
      <c r="HC194" s="150"/>
      <c r="HD194" s="150"/>
      <c r="HE194" s="150"/>
      <c r="HF194" s="150"/>
      <c r="HG194" s="150"/>
      <c r="HH194" s="150"/>
      <c r="HI194" s="150"/>
      <c r="HJ194" s="150"/>
      <c r="HK194" s="150"/>
      <c r="HL194" s="150"/>
      <c r="HM194" s="150"/>
      <c r="HN194" s="150"/>
      <c r="HO194" s="150"/>
      <c r="HP194" s="150"/>
      <c r="HQ194" s="150"/>
      <c r="HR194" s="150"/>
      <c r="HS194" s="150"/>
      <c r="HT194" s="150"/>
      <c r="HU194" s="150"/>
      <c r="HV194" s="150"/>
      <c r="HW194" s="150"/>
      <c r="HX194" s="150"/>
      <c r="HY194" s="150"/>
      <c r="HZ194" s="150"/>
      <c r="IA194" s="150"/>
      <c r="IB194" s="150"/>
      <c r="IC194" s="150"/>
    </row>
    <row r="195" spans="1:237">
      <c r="A195" s="150"/>
      <c r="B195" s="150"/>
      <c r="C195" s="150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0"/>
      <c r="BN195" s="150"/>
      <c r="BO195" s="150"/>
      <c r="BP195" s="150"/>
      <c r="BQ195" s="150"/>
      <c r="BR195" s="150"/>
      <c r="BS195" s="150"/>
      <c r="BT195" s="150"/>
      <c r="BU195" s="150"/>
      <c r="BV195" s="150"/>
      <c r="BW195" s="150"/>
      <c r="BX195" s="150"/>
      <c r="BY195" s="150"/>
      <c r="BZ195" s="150"/>
      <c r="CA195" s="150"/>
      <c r="CB195" s="150"/>
      <c r="CC195" s="150"/>
      <c r="CD195" s="150"/>
      <c r="CE195" s="150"/>
      <c r="CF195" s="150"/>
      <c r="CG195" s="150"/>
      <c r="CH195" s="150"/>
      <c r="CI195" s="150"/>
      <c r="CJ195" s="150"/>
      <c r="CK195" s="150"/>
      <c r="CL195" s="150"/>
      <c r="CM195" s="150"/>
      <c r="CN195" s="150"/>
      <c r="CO195" s="150"/>
      <c r="CP195" s="150"/>
      <c r="CQ195" s="150"/>
      <c r="CR195" s="150"/>
      <c r="CS195" s="150"/>
      <c r="CT195" s="150"/>
      <c r="CU195" s="150"/>
      <c r="CV195" s="150"/>
      <c r="CW195" s="150"/>
      <c r="CX195" s="150"/>
      <c r="CY195" s="150"/>
      <c r="CZ195" s="150"/>
      <c r="DA195" s="150"/>
      <c r="DB195" s="150"/>
      <c r="DC195" s="150"/>
      <c r="DD195" s="150"/>
      <c r="DE195" s="150"/>
      <c r="DF195" s="150"/>
      <c r="DG195" s="150"/>
      <c r="DH195" s="150"/>
      <c r="DI195" s="150"/>
      <c r="DJ195" s="150"/>
      <c r="DK195" s="150"/>
      <c r="DL195" s="150"/>
      <c r="DM195" s="150"/>
      <c r="DN195" s="150"/>
      <c r="DO195" s="150"/>
      <c r="DP195" s="150"/>
      <c r="DQ195" s="150"/>
      <c r="DR195" s="150"/>
      <c r="DS195" s="150"/>
      <c r="DT195" s="150"/>
      <c r="DU195" s="150"/>
      <c r="DV195" s="150"/>
      <c r="DW195" s="150"/>
      <c r="DX195" s="150"/>
      <c r="DY195" s="150"/>
      <c r="DZ195" s="150"/>
      <c r="EA195" s="150"/>
      <c r="EB195" s="150"/>
      <c r="EC195" s="150"/>
      <c r="ED195" s="150"/>
      <c r="EE195" s="150"/>
      <c r="EF195" s="150"/>
      <c r="EG195" s="150"/>
      <c r="EH195" s="150"/>
      <c r="EI195" s="150"/>
      <c r="EJ195" s="150"/>
      <c r="EK195" s="150"/>
      <c r="EL195" s="150"/>
      <c r="EM195" s="150"/>
      <c r="EN195" s="150"/>
      <c r="EO195" s="150"/>
      <c r="EP195" s="150"/>
      <c r="EQ195" s="150"/>
      <c r="ER195" s="150"/>
      <c r="ES195" s="150"/>
      <c r="ET195" s="150"/>
      <c r="EU195" s="150"/>
      <c r="EV195" s="150"/>
      <c r="EW195" s="150"/>
      <c r="EX195" s="150"/>
      <c r="EY195" s="150"/>
      <c r="EZ195" s="150"/>
      <c r="FA195" s="150"/>
      <c r="FB195" s="150"/>
      <c r="FC195" s="150"/>
      <c r="FD195" s="150"/>
      <c r="FE195" s="150"/>
      <c r="FF195" s="150"/>
      <c r="FG195" s="150"/>
      <c r="FH195" s="150"/>
      <c r="FI195" s="150"/>
      <c r="FJ195" s="150"/>
      <c r="FK195" s="150"/>
      <c r="FL195" s="150"/>
      <c r="FM195" s="150"/>
      <c r="FN195" s="150"/>
      <c r="FO195" s="150"/>
      <c r="FP195" s="150"/>
      <c r="FQ195" s="150"/>
      <c r="FR195" s="150"/>
      <c r="FS195" s="150"/>
      <c r="FT195" s="150"/>
      <c r="FU195" s="150"/>
      <c r="FV195" s="150"/>
      <c r="FW195" s="150"/>
      <c r="FX195" s="150"/>
      <c r="FY195" s="150"/>
      <c r="FZ195" s="150"/>
      <c r="GA195" s="150"/>
      <c r="GB195" s="150"/>
      <c r="GC195" s="150"/>
      <c r="GD195" s="150"/>
      <c r="GE195" s="150"/>
      <c r="GF195" s="150"/>
      <c r="GG195" s="150"/>
      <c r="GH195" s="150"/>
      <c r="GI195" s="150"/>
      <c r="GJ195" s="150"/>
      <c r="GK195" s="150"/>
      <c r="GL195" s="150"/>
      <c r="GM195" s="150"/>
      <c r="GN195" s="150"/>
      <c r="GO195" s="150"/>
      <c r="GP195" s="150"/>
      <c r="GQ195" s="150"/>
      <c r="GR195" s="150"/>
      <c r="GS195" s="150"/>
      <c r="GT195" s="150"/>
      <c r="GU195" s="150"/>
      <c r="GV195" s="150"/>
      <c r="GW195" s="150"/>
      <c r="GX195" s="150"/>
      <c r="GY195" s="150"/>
      <c r="GZ195" s="150"/>
      <c r="HA195" s="150"/>
      <c r="HB195" s="150"/>
      <c r="HC195" s="150"/>
      <c r="HD195" s="150"/>
      <c r="HE195" s="150"/>
      <c r="HF195" s="150"/>
      <c r="HG195" s="150"/>
      <c r="HH195" s="150"/>
      <c r="HI195" s="150"/>
      <c r="HJ195" s="150"/>
      <c r="HK195" s="150"/>
      <c r="HL195" s="150"/>
      <c r="HM195" s="150"/>
      <c r="HN195" s="150"/>
      <c r="HO195" s="150"/>
      <c r="HP195" s="150"/>
      <c r="HQ195" s="150"/>
      <c r="HR195" s="150"/>
      <c r="HS195" s="150"/>
      <c r="HT195" s="150"/>
      <c r="HU195" s="150"/>
      <c r="HV195" s="150"/>
      <c r="HW195" s="150"/>
      <c r="HX195" s="150"/>
      <c r="HY195" s="150"/>
      <c r="HZ195" s="150"/>
      <c r="IA195" s="150"/>
      <c r="IB195" s="150"/>
      <c r="IC195" s="150"/>
    </row>
    <row r="196" spans="1:237">
      <c r="A196" s="3"/>
    </row>
    <row r="197" spans="1:237">
      <c r="A197" s="150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  <c r="BI197" s="150"/>
      <c r="BJ197" s="150"/>
      <c r="BK197" s="150"/>
      <c r="BL197" s="150"/>
      <c r="BM197" s="150"/>
      <c r="BN197" s="150"/>
      <c r="BO197" s="3"/>
      <c r="BP197" s="3"/>
      <c r="BQ197" s="3"/>
    </row>
    <row r="198" spans="1:237">
      <c r="A198" s="150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  <c r="BI198" s="150"/>
      <c r="BJ198" s="150"/>
      <c r="BK198" s="150"/>
      <c r="BL198" s="150"/>
      <c r="BM198" s="150"/>
      <c r="BN198" s="150"/>
      <c r="BO198" s="150"/>
      <c r="BP198" s="150"/>
      <c r="BQ198" s="150"/>
      <c r="BR198" s="2"/>
      <c r="BS198" s="2"/>
      <c r="BT198" s="2"/>
    </row>
    <row r="199" spans="1:237">
      <c r="A199" s="150"/>
      <c r="B199" s="150"/>
      <c r="C199" s="150"/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  <c r="BI199" s="150"/>
      <c r="BJ199" s="150"/>
      <c r="BK199" s="150"/>
      <c r="BL199" s="150"/>
      <c r="BM199" s="150"/>
      <c r="BN199" s="150"/>
      <c r="BO199" s="150"/>
      <c r="BP199" s="150"/>
      <c r="BQ199" s="150"/>
      <c r="BR199" s="150"/>
      <c r="BS199" s="150"/>
      <c r="BT199" s="150"/>
      <c r="BU199" s="2"/>
      <c r="BV199" s="2"/>
      <c r="BW199" s="2"/>
    </row>
    <row r="200" spans="1:237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  <c r="BI200" s="150"/>
      <c r="BJ200" s="150"/>
      <c r="BK200" s="150"/>
      <c r="BL200" s="150"/>
      <c r="BM200" s="150"/>
      <c r="BN200" s="150"/>
      <c r="BO200" s="150"/>
      <c r="BP200" s="150"/>
      <c r="BQ200" s="150"/>
      <c r="BR200" s="150"/>
      <c r="BS200" s="150"/>
      <c r="BT200" s="150"/>
      <c r="BU200" s="150"/>
      <c r="BV200" s="150"/>
      <c r="BW200" s="150"/>
      <c r="BX200" s="2"/>
      <c r="BY200" s="2"/>
      <c r="BZ200" s="2"/>
    </row>
    <row r="201" spans="1:237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  <c r="BI201" s="150"/>
      <c r="BJ201" s="150"/>
      <c r="BK201" s="150"/>
      <c r="BL201" s="150"/>
      <c r="BM201" s="150"/>
      <c r="BN201" s="150"/>
      <c r="BO201" s="150"/>
      <c r="BP201" s="150"/>
      <c r="BQ201" s="150"/>
      <c r="BR201" s="150"/>
      <c r="BS201" s="150"/>
      <c r="BT201" s="150"/>
      <c r="BU201" s="150"/>
      <c r="BV201" s="150"/>
      <c r="BW201" s="150"/>
      <c r="BX201" s="150"/>
      <c r="BY201" s="150"/>
      <c r="BZ201" s="150"/>
      <c r="CA201" s="2"/>
      <c r="CB201" s="2"/>
      <c r="CC201" s="2"/>
    </row>
    <row r="202" spans="1:237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  <c r="BI202" s="150"/>
      <c r="BJ202" s="150"/>
      <c r="BK202" s="150"/>
      <c r="BL202" s="150"/>
      <c r="BM202" s="150"/>
      <c r="BN202" s="150"/>
      <c r="BO202" s="150"/>
      <c r="BP202" s="150"/>
      <c r="BQ202" s="150"/>
      <c r="BR202" s="150"/>
      <c r="BS202" s="150"/>
      <c r="BT202" s="150"/>
      <c r="BU202" s="150"/>
      <c r="BV202" s="150"/>
      <c r="BW202" s="150"/>
      <c r="BX202" s="150"/>
      <c r="BY202" s="150"/>
      <c r="BZ202" s="150"/>
      <c r="CA202" s="150"/>
      <c r="CB202" s="150"/>
      <c r="CC202" s="150"/>
      <c r="CD202" s="2"/>
      <c r="CE202" s="2"/>
      <c r="CF202" s="2"/>
    </row>
    <row r="203" spans="1:237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  <c r="BI203" s="150"/>
      <c r="BJ203" s="150"/>
      <c r="BK203" s="150"/>
      <c r="BL203" s="150"/>
      <c r="BM203" s="150"/>
      <c r="BN203" s="150"/>
      <c r="BO203" s="150"/>
      <c r="BP203" s="150"/>
      <c r="BQ203" s="150"/>
      <c r="BR203" s="150"/>
      <c r="BS203" s="150"/>
      <c r="BT203" s="150"/>
      <c r="BU203" s="150"/>
      <c r="BV203" s="150"/>
      <c r="BW203" s="150"/>
      <c r="BX203" s="150"/>
      <c r="BY203" s="150"/>
      <c r="BZ203" s="150"/>
      <c r="CA203" s="150"/>
      <c r="CB203" s="150"/>
      <c r="CC203" s="150"/>
      <c r="CD203" s="150"/>
      <c r="CE203" s="150"/>
      <c r="CF203" s="150"/>
      <c r="CG203" s="3"/>
      <c r="CH203" s="3"/>
      <c r="CI203" s="4"/>
    </row>
    <row r="204" spans="1:237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  <c r="BI204" s="150"/>
      <c r="BJ204" s="150"/>
      <c r="BK204" s="150"/>
      <c r="BL204" s="150"/>
      <c r="BM204" s="150"/>
      <c r="BN204" s="150"/>
      <c r="BO204" s="150"/>
      <c r="BP204" s="150"/>
      <c r="BQ204" s="150"/>
      <c r="BR204" s="150"/>
      <c r="BS204" s="150"/>
      <c r="BT204" s="150"/>
      <c r="BU204" s="150"/>
      <c r="BV204" s="150"/>
      <c r="BW204" s="150"/>
      <c r="BX204" s="150"/>
      <c r="BY204" s="150"/>
      <c r="BZ204" s="150"/>
      <c r="CA204" s="150"/>
      <c r="CB204" s="150"/>
      <c r="CC204" s="150"/>
      <c r="CD204" s="150"/>
      <c r="CE204" s="150"/>
      <c r="CF204" s="150"/>
      <c r="CG204" s="150"/>
      <c r="CH204" s="150"/>
      <c r="CI204" s="150"/>
      <c r="CJ204" s="150"/>
      <c r="CK204" s="150"/>
      <c r="CL204" s="150"/>
      <c r="CM204" s="150"/>
      <c r="CN204" s="150"/>
      <c r="CO204" s="150"/>
      <c r="CP204" s="150"/>
      <c r="CQ204" s="150"/>
      <c r="CR204" s="150"/>
      <c r="CS204" s="150"/>
      <c r="CT204" s="150"/>
      <c r="CU204" s="150"/>
      <c r="CV204" s="150"/>
      <c r="CW204" s="150"/>
      <c r="CX204" s="150"/>
      <c r="CY204" s="150"/>
      <c r="CZ204" s="150"/>
      <c r="DA204" s="150"/>
      <c r="DB204" s="150"/>
      <c r="DC204" s="150"/>
      <c r="DD204" s="150"/>
      <c r="DE204" s="150"/>
      <c r="DF204" s="150"/>
      <c r="DG204" s="150"/>
      <c r="DH204" s="150"/>
      <c r="DI204" s="150"/>
      <c r="DJ204" s="150"/>
      <c r="DK204" s="150"/>
      <c r="DL204" s="150"/>
      <c r="DM204" s="150"/>
      <c r="DN204" s="150"/>
      <c r="DO204" s="150"/>
      <c r="DP204" s="150"/>
      <c r="DQ204" s="150"/>
      <c r="DR204" s="150"/>
      <c r="DS204" s="150"/>
      <c r="DT204" s="150"/>
      <c r="DU204" s="150"/>
      <c r="DV204" s="150"/>
      <c r="DW204" s="150"/>
      <c r="DX204" s="150"/>
      <c r="DY204" s="150"/>
      <c r="DZ204" s="150"/>
      <c r="EA204" s="150"/>
      <c r="EB204" s="150"/>
      <c r="EC204" s="150"/>
      <c r="ED204" s="150"/>
      <c r="EE204" s="150"/>
      <c r="EF204" s="150"/>
      <c r="EG204" s="150"/>
      <c r="EH204" s="150"/>
      <c r="EI204" s="150"/>
      <c r="EJ204" s="150"/>
      <c r="EK204" s="150"/>
      <c r="EL204" s="150"/>
      <c r="EM204" s="150"/>
      <c r="EN204" s="150"/>
      <c r="EO204" s="150"/>
      <c r="EP204" s="150"/>
      <c r="EQ204" s="150"/>
      <c r="ER204" s="150"/>
      <c r="ES204" s="150"/>
      <c r="ET204" s="150"/>
      <c r="EU204" s="150"/>
      <c r="EV204" s="150"/>
      <c r="EW204" s="150"/>
      <c r="EX204" s="150"/>
      <c r="EY204" s="150"/>
      <c r="EZ204" s="150"/>
      <c r="FA204" s="150"/>
      <c r="FB204" s="150"/>
      <c r="FC204" s="150"/>
      <c r="FD204" s="150"/>
      <c r="FE204" s="150"/>
      <c r="FF204" s="150"/>
      <c r="FG204" s="150"/>
      <c r="FH204" s="150"/>
      <c r="FI204" s="150"/>
      <c r="FJ204" s="150"/>
      <c r="FK204" s="150"/>
      <c r="FL204" s="150"/>
      <c r="FM204" s="150"/>
      <c r="FN204" s="150"/>
      <c r="FO204" s="150"/>
      <c r="FP204" s="150"/>
      <c r="FQ204" s="150"/>
      <c r="FR204" s="150"/>
      <c r="FS204" s="150"/>
      <c r="FT204" s="150"/>
      <c r="FU204" s="150"/>
      <c r="FV204" s="150"/>
      <c r="FW204" s="150"/>
      <c r="FX204" s="150"/>
      <c r="FY204" s="150"/>
      <c r="FZ204" s="150"/>
      <c r="GA204" s="150"/>
      <c r="GB204" s="150"/>
      <c r="GC204" s="150"/>
      <c r="GD204" s="150"/>
      <c r="GE204" s="150"/>
      <c r="GF204" s="150"/>
      <c r="GG204" s="150"/>
      <c r="GH204" s="150"/>
      <c r="GI204" s="150"/>
      <c r="GJ204" s="150"/>
      <c r="GK204" s="150"/>
      <c r="GL204" s="150"/>
      <c r="GM204" s="150"/>
      <c r="GN204" s="150"/>
      <c r="GO204" s="150"/>
      <c r="GP204" s="150"/>
      <c r="GQ204" s="150"/>
      <c r="GR204" s="150"/>
      <c r="GS204" s="150"/>
      <c r="GT204" s="150"/>
      <c r="GU204" s="150"/>
      <c r="GV204" s="150"/>
      <c r="GW204" s="150"/>
      <c r="GX204" s="150"/>
      <c r="GY204" s="150"/>
      <c r="GZ204" s="150"/>
      <c r="HA204" s="150"/>
      <c r="HB204" s="150"/>
      <c r="HC204" s="150"/>
      <c r="HD204" s="150"/>
      <c r="HE204" s="150"/>
      <c r="HF204" s="150"/>
      <c r="HG204" s="150"/>
      <c r="HH204" s="150"/>
      <c r="HI204" s="150"/>
      <c r="HJ204" s="150"/>
      <c r="HK204" s="150"/>
      <c r="HL204" s="150"/>
      <c r="HM204" s="150"/>
      <c r="HN204" s="150"/>
      <c r="HO204" s="150"/>
      <c r="HP204" s="150"/>
      <c r="HQ204" s="150"/>
      <c r="HR204" s="150"/>
      <c r="HS204" s="150"/>
      <c r="HT204" s="150"/>
      <c r="HU204" s="150"/>
      <c r="HV204" s="150"/>
      <c r="HW204" s="150"/>
      <c r="HX204" s="150"/>
      <c r="HY204" s="150"/>
      <c r="HZ204" s="150"/>
      <c r="IA204" s="150"/>
      <c r="IB204" s="150"/>
      <c r="IC204" s="150"/>
    </row>
    <row r="205" spans="1:237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0"/>
      <c r="BN205" s="150"/>
      <c r="BO205" s="150"/>
      <c r="BP205" s="150"/>
      <c r="BQ205" s="150"/>
      <c r="BR205" s="150"/>
      <c r="BS205" s="150"/>
      <c r="BT205" s="150"/>
      <c r="BU205" s="150"/>
      <c r="BV205" s="150"/>
      <c r="BW205" s="150"/>
      <c r="BX205" s="150"/>
      <c r="BY205" s="150"/>
      <c r="BZ205" s="150"/>
      <c r="CA205" s="150"/>
      <c r="CB205" s="150"/>
      <c r="CC205" s="150"/>
      <c r="CD205" s="150"/>
      <c r="CE205" s="150"/>
      <c r="CF205" s="150"/>
      <c r="CG205" s="150"/>
      <c r="CH205" s="150"/>
      <c r="CI205" s="150"/>
      <c r="CJ205" s="150"/>
      <c r="CK205" s="150"/>
      <c r="CL205" s="150"/>
      <c r="CM205" s="150"/>
      <c r="CN205" s="150"/>
      <c r="CO205" s="150"/>
      <c r="CP205" s="150"/>
      <c r="CQ205" s="150"/>
      <c r="CR205" s="150"/>
      <c r="CS205" s="150"/>
      <c r="CT205" s="150"/>
      <c r="CU205" s="150"/>
      <c r="CV205" s="150"/>
      <c r="CW205" s="150"/>
      <c r="CX205" s="150"/>
      <c r="CY205" s="150"/>
      <c r="CZ205" s="150"/>
      <c r="DA205" s="150"/>
      <c r="DB205" s="150"/>
      <c r="DC205" s="150"/>
      <c r="DD205" s="150"/>
      <c r="DE205" s="150"/>
      <c r="DF205" s="150"/>
      <c r="DG205" s="150"/>
      <c r="DH205" s="150"/>
      <c r="DI205" s="150"/>
      <c r="DJ205" s="150"/>
      <c r="DK205" s="150"/>
      <c r="DL205" s="150"/>
      <c r="DM205" s="150"/>
      <c r="DN205" s="150"/>
      <c r="DO205" s="150"/>
      <c r="DP205" s="150"/>
      <c r="DQ205" s="150"/>
      <c r="DR205" s="150"/>
      <c r="DS205" s="150"/>
      <c r="DT205" s="150"/>
      <c r="DU205" s="150"/>
      <c r="DV205" s="150"/>
      <c r="DW205" s="150"/>
      <c r="DX205" s="150"/>
      <c r="DY205" s="150"/>
      <c r="DZ205" s="150"/>
      <c r="EA205" s="150"/>
      <c r="EB205" s="150"/>
      <c r="EC205" s="150"/>
      <c r="ED205" s="150"/>
      <c r="EE205" s="150"/>
      <c r="EF205" s="150"/>
      <c r="EG205" s="150"/>
      <c r="EH205" s="150"/>
      <c r="EI205" s="150"/>
      <c r="EJ205" s="150"/>
      <c r="EK205" s="150"/>
      <c r="EL205" s="150"/>
      <c r="EM205" s="150"/>
      <c r="EN205" s="150"/>
      <c r="EO205" s="150"/>
      <c r="EP205" s="150"/>
      <c r="EQ205" s="150"/>
      <c r="ER205" s="150"/>
      <c r="ES205" s="150"/>
      <c r="ET205" s="150"/>
      <c r="EU205" s="150"/>
      <c r="EV205" s="150"/>
      <c r="EW205" s="150"/>
      <c r="EX205" s="150"/>
      <c r="EY205" s="150"/>
      <c r="EZ205" s="150"/>
      <c r="FA205" s="150"/>
      <c r="FB205" s="150"/>
      <c r="FC205" s="150"/>
      <c r="FD205" s="150"/>
      <c r="FE205" s="150"/>
      <c r="FF205" s="150"/>
      <c r="FG205" s="150"/>
      <c r="FH205" s="150"/>
      <c r="FI205" s="150"/>
      <c r="FJ205" s="150"/>
      <c r="FK205" s="150"/>
      <c r="FL205" s="150"/>
      <c r="FM205" s="150"/>
      <c r="FN205" s="150"/>
      <c r="FO205" s="150"/>
      <c r="FP205" s="150"/>
      <c r="FQ205" s="150"/>
      <c r="FR205" s="150"/>
      <c r="FS205" s="150"/>
      <c r="FT205" s="150"/>
      <c r="FU205" s="150"/>
      <c r="FV205" s="150"/>
      <c r="FW205" s="150"/>
      <c r="FX205" s="150"/>
      <c r="FY205" s="150"/>
      <c r="FZ205" s="150"/>
      <c r="GA205" s="150"/>
      <c r="GB205" s="150"/>
      <c r="GC205" s="150"/>
      <c r="GD205" s="150"/>
      <c r="GE205" s="150"/>
      <c r="GF205" s="150"/>
      <c r="GG205" s="150"/>
      <c r="GH205" s="150"/>
      <c r="GI205" s="150"/>
      <c r="GJ205" s="150"/>
      <c r="GK205" s="150"/>
      <c r="GL205" s="150"/>
      <c r="GM205" s="150"/>
      <c r="GN205" s="150"/>
      <c r="GO205" s="150"/>
      <c r="GP205" s="150"/>
      <c r="GQ205" s="150"/>
      <c r="GR205" s="150"/>
      <c r="GS205" s="150"/>
      <c r="GT205" s="150"/>
      <c r="GU205" s="150"/>
      <c r="GV205" s="150"/>
      <c r="GW205" s="150"/>
      <c r="GX205" s="150"/>
      <c r="GY205" s="150"/>
      <c r="GZ205" s="150"/>
      <c r="HA205" s="150"/>
      <c r="HB205" s="150"/>
      <c r="HC205" s="150"/>
      <c r="HD205" s="150"/>
      <c r="HE205" s="150"/>
      <c r="HF205" s="150"/>
      <c r="HG205" s="150"/>
      <c r="HH205" s="150"/>
      <c r="HI205" s="150"/>
      <c r="HJ205" s="150"/>
      <c r="HK205" s="150"/>
      <c r="HL205" s="150"/>
      <c r="HM205" s="150"/>
      <c r="HN205" s="150"/>
      <c r="HO205" s="150"/>
      <c r="HP205" s="150"/>
      <c r="HQ205" s="150"/>
      <c r="HR205" s="150"/>
      <c r="HS205" s="150"/>
      <c r="HT205" s="150"/>
      <c r="HU205" s="150"/>
      <c r="HV205" s="150"/>
      <c r="HW205" s="150"/>
      <c r="HX205" s="150"/>
      <c r="HY205" s="150"/>
      <c r="HZ205" s="150"/>
      <c r="IA205" s="150"/>
      <c r="IB205" s="150"/>
      <c r="IC205" s="150"/>
    </row>
    <row r="206" spans="1:237">
      <c r="A206" s="3"/>
    </row>
    <row r="207" spans="1:237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0"/>
      <c r="BN207" s="150"/>
      <c r="BO207" s="150"/>
      <c r="BP207" s="150"/>
      <c r="BQ207" s="150"/>
      <c r="BR207" s="150"/>
      <c r="BS207" s="150"/>
      <c r="BT207" s="150"/>
      <c r="BU207" s="150"/>
      <c r="BV207" s="150"/>
      <c r="BW207" s="150"/>
      <c r="BX207" s="150"/>
      <c r="BY207" s="150"/>
      <c r="BZ207" s="150"/>
      <c r="CA207" s="150"/>
      <c r="CB207" s="150"/>
      <c r="CC207" s="150"/>
      <c r="CD207" s="150"/>
      <c r="CE207" s="150"/>
      <c r="CF207" s="150"/>
      <c r="CG207" s="150"/>
      <c r="CH207" s="150"/>
      <c r="CI207" s="150"/>
      <c r="CJ207" s="3"/>
      <c r="CK207" s="3"/>
      <c r="CL207" s="3"/>
    </row>
    <row r="208" spans="1:237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0"/>
      <c r="BN208" s="150"/>
      <c r="BO208" s="150"/>
      <c r="BP208" s="150"/>
      <c r="BQ208" s="150"/>
      <c r="BR208" s="150"/>
      <c r="BS208" s="150"/>
      <c r="BT208" s="150"/>
      <c r="BU208" s="150"/>
      <c r="BV208" s="150"/>
      <c r="BW208" s="150"/>
      <c r="BX208" s="150"/>
      <c r="BY208" s="150"/>
      <c r="BZ208" s="150"/>
      <c r="CA208" s="150"/>
      <c r="CB208" s="150"/>
      <c r="CC208" s="150"/>
      <c r="CD208" s="150"/>
      <c r="CE208" s="150"/>
      <c r="CF208" s="150"/>
      <c r="CG208" s="150"/>
      <c r="CH208" s="150"/>
      <c r="CI208" s="150"/>
      <c r="CJ208" s="150"/>
      <c r="CK208" s="150"/>
      <c r="CL208" s="150"/>
      <c r="CM208" s="2"/>
      <c r="CN208" s="2"/>
      <c r="CO208" s="2"/>
    </row>
    <row r="209" spans="1:237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0"/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  <c r="CH209" s="150"/>
      <c r="CI209" s="150"/>
      <c r="CJ209" s="150"/>
      <c r="CK209" s="150"/>
      <c r="CL209" s="150"/>
      <c r="CM209" s="150"/>
      <c r="CN209" s="150"/>
      <c r="CO209" s="150"/>
      <c r="CP209" s="150"/>
      <c r="CQ209" s="2"/>
      <c r="CR209" s="2"/>
    </row>
    <row r="210" spans="1:237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  <c r="CH210" s="150"/>
      <c r="CI210" s="150"/>
      <c r="CJ210" s="150"/>
      <c r="CK210" s="150"/>
      <c r="CL210" s="150"/>
      <c r="CM210" s="150"/>
      <c r="CN210" s="150"/>
      <c r="CO210" s="150"/>
      <c r="CP210" s="150"/>
      <c r="CS210" s="2"/>
      <c r="CT210" s="2"/>
    </row>
    <row r="211" spans="1:237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150"/>
      <c r="CI211" s="150"/>
      <c r="CJ211" s="150"/>
      <c r="CK211" s="150"/>
      <c r="CL211" s="150"/>
      <c r="CM211" s="150"/>
      <c r="CN211" s="150"/>
      <c r="CO211" s="150"/>
      <c r="CP211" s="150"/>
      <c r="CQ211" s="150"/>
      <c r="CR211" s="150"/>
      <c r="CS211" s="150"/>
      <c r="CT211" s="150"/>
      <c r="CU211" s="2"/>
      <c r="CV211" s="2"/>
      <c r="CW211" s="2"/>
    </row>
    <row r="212" spans="1:237" ht="13.7" customHeight="1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150"/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  <c r="CH212" s="150"/>
      <c r="CI212" s="150"/>
      <c r="CJ212" s="150"/>
      <c r="CK212" s="150"/>
      <c r="CL212" s="150"/>
      <c r="CM212" s="150"/>
      <c r="CN212" s="150"/>
      <c r="CO212" s="150"/>
      <c r="CP212" s="150"/>
      <c r="CQ212" s="150"/>
      <c r="CR212" s="150"/>
      <c r="CS212" s="150"/>
      <c r="CT212" s="150"/>
      <c r="CU212" s="150"/>
      <c r="CV212" s="150"/>
      <c r="CW212" s="150"/>
      <c r="CX212" s="150"/>
      <c r="CY212" s="2"/>
      <c r="CZ212" s="2"/>
    </row>
    <row r="213" spans="1:237" ht="12.4" customHeight="1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150"/>
      <c r="BN213" s="150"/>
      <c r="BO213" s="150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  <c r="CA213" s="150"/>
      <c r="CB213" s="150"/>
      <c r="CC213" s="150"/>
      <c r="CD213" s="150"/>
      <c r="CE213" s="150"/>
      <c r="CF213" s="150"/>
      <c r="CG213" s="150"/>
      <c r="CH213" s="150"/>
      <c r="CI213" s="150"/>
      <c r="CJ213" s="150"/>
      <c r="CK213" s="150"/>
      <c r="CL213" s="150"/>
      <c r="CM213" s="150"/>
      <c r="CN213" s="150"/>
      <c r="CO213" s="150"/>
      <c r="CP213" s="150"/>
      <c r="CQ213" s="150"/>
      <c r="CR213" s="150"/>
      <c r="CS213" s="150"/>
      <c r="CT213" s="150"/>
      <c r="CU213" s="150"/>
      <c r="CV213" s="150"/>
      <c r="CW213" s="150"/>
      <c r="CX213" s="150"/>
      <c r="DA213" s="2"/>
      <c r="DB213" s="2"/>
    </row>
    <row r="214" spans="1:237" ht="19.899999999999999" customHeight="1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50"/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  <c r="BI214" s="150"/>
      <c r="BJ214" s="150"/>
      <c r="BK214" s="150"/>
      <c r="BL214" s="150"/>
      <c r="BM214" s="150"/>
      <c r="BN214" s="150"/>
      <c r="BO214" s="150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50"/>
      <c r="CH214" s="150"/>
      <c r="CI214" s="150"/>
      <c r="CJ214" s="150"/>
      <c r="CK214" s="150"/>
      <c r="CL214" s="150"/>
      <c r="CM214" s="150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2"/>
      <c r="DD214" s="2"/>
      <c r="DE214" s="2"/>
    </row>
    <row r="215" spans="1:237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  <c r="AC215" s="150"/>
      <c r="AD215" s="150"/>
      <c r="AE215" s="150"/>
      <c r="AF215" s="150"/>
      <c r="AG215" s="150"/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  <c r="BI215" s="150"/>
      <c r="BJ215" s="150"/>
      <c r="BK215" s="150"/>
      <c r="BL215" s="150"/>
      <c r="BM215" s="150"/>
      <c r="BN215" s="150"/>
      <c r="BO215" s="150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  <c r="CA215" s="150"/>
      <c r="CB215" s="150"/>
      <c r="CC215" s="150"/>
      <c r="CD215" s="150"/>
      <c r="CE215" s="150"/>
      <c r="CF215" s="150"/>
      <c r="CG215" s="150"/>
      <c r="CH215" s="150"/>
      <c r="CI215" s="150"/>
      <c r="CJ215" s="150"/>
      <c r="CK215" s="150"/>
      <c r="CL215" s="150"/>
      <c r="CM215" s="150"/>
      <c r="CN215" s="150"/>
      <c r="CO215" s="150"/>
      <c r="CP215" s="150"/>
      <c r="CQ215" s="150"/>
      <c r="CR215" s="150"/>
      <c r="CS215" s="150"/>
      <c r="CT215" s="150"/>
      <c r="CU215" s="150"/>
      <c r="CV215" s="150"/>
      <c r="CW215" s="150"/>
      <c r="CX215" s="150"/>
      <c r="CY215" s="150"/>
      <c r="CZ215" s="150"/>
      <c r="DA215" s="150"/>
      <c r="DB215" s="150"/>
      <c r="DC215" s="150"/>
      <c r="DD215" s="150"/>
      <c r="DE215" s="150"/>
      <c r="DF215" s="3"/>
      <c r="DG215" s="3"/>
      <c r="DH215" s="4"/>
    </row>
    <row r="216" spans="1:237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50"/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  <c r="BI216" s="150"/>
      <c r="BJ216" s="150"/>
      <c r="BK216" s="150"/>
      <c r="BL216" s="150"/>
      <c r="BM216" s="150"/>
      <c r="BN216" s="150"/>
      <c r="BO216" s="150"/>
      <c r="BP216" s="150"/>
      <c r="BQ216" s="150"/>
      <c r="BR216" s="150"/>
      <c r="BS216" s="150"/>
      <c r="BT216" s="150"/>
      <c r="BU216" s="150"/>
      <c r="BV216" s="150"/>
      <c r="BW216" s="150"/>
      <c r="BX216" s="150"/>
      <c r="BY216" s="150"/>
      <c r="BZ216" s="150"/>
      <c r="CA216" s="150"/>
      <c r="CB216" s="150"/>
      <c r="CC216" s="150"/>
      <c r="CD216" s="150"/>
      <c r="CE216" s="150"/>
      <c r="CF216" s="150"/>
      <c r="CG216" s="150"/>
      <c r="CH216" s="150"/>
      <c r="CI216" s="150"/>
      <c r="CJ216" s="150"/>
      <c r="CK216" s="150"/>
      <c r="CL216" s="150"/>
      <c r="CM216" s="150"/>
      <c r="CN216" s="150"/>
      <c r="CO216" s="150"/>
      <c r="CP216" s="150"/>
      <c r="CQ216" s="150"/>
      <c r="CR216" s="150"/>
      <c r="CS216" s="150"/>
      <c r="CT216" s="150"/>
      <c r="CU216" s="150"/>
      <c r="CV216" s="150"/>
      <c r="CW216" s="150"/>
      <c r="CX216" s="150"/>
      <c r="CY216" s="150"/>
      <c r="CZ216" s="150"/>
      <c r="DA216" s="150"/>
      <c r="DB216" s="150"/>
      <c r="DC216" s="150"/>
      <c r="DD216" s="150"/>
      <c r="DE216" s="150"/>
      <c r="DF216" s="150"/>
      <c r="DG216" s="150"/>
      <c r="DH216" s="150"/>
      <c r="DI216" s="150"/>
      <c r="DJ216" s="150"/>
      <c r="DK216" s="150"/>
      <c r="DL216" s="150"/>
      <c r="DM216" s="150"/>
      <c r="DN216" s="150"/>
      <c r="DO216" s="150"/>
      <c r="DP216" s="150"/>
      <c r="DQ216" s="150"/>
      <c r="DR216" s="150"/>
      <c r="DS216" s="150"/>
      <c r="DT216" s="150"/>
      <c r="DU216" s="150"/>
      <c r="DV216" s="150"/>
      <c r="DW216" s="150"/>
      <c r="DX216" s="150"/>
      <c r="DY216" s="150"/>
      <c r="DZ216" s="150"/>
      <c r="EA216" s="150"/>
      <c r="EB216" s="150"/>
      <c r="EC216" s="150"/>
      <c r="ED216" s="150"/>
      <c r="EE216" s="150"/>
      <c r="EF216" s="150"/>
      <c r="EG216" s="150"/>
      <c r="EH216" s="150"/>
      <c r="EI216" s="150"/>
      <c r="EJ216" s="150"/>
      <c r="EK216" s="150"/>
      <c r="EL216" s="150"/>
      <c r="EM216" s="150"/>
      <c r="EN216" s="150"/>
      <c r="EO216" s="150"/>
      <c r="EP216" s="150"/>
      <c r="EQ216" s="150"/>
      <c r="ER216" s="150"/>
      <c r="ES216" s="150"/>
      <c r="ET216" s="150"/>
      <c r="EU216" s="150"/>
      <c r="EV216" s="150"/>
      <c r="EW216" s="150"/>
      <c r="EX216" s="150"/>
      <c r="EY216" s="150"/>
      <c r="EZ216" s="150"/>
      <c r="FA216" s="150"/>
      <c r="FB216" s="150"/>
      <c r="FC216" s="150"/>
      <c r="FD216" s="150"/>
      <c r="FE216" s="150"/>
      <c r="FF216" s="150"/>
      <c r="FG216" s="150"/>
      <c r="FH216" s="150"/>
      <c r="FI216" s="150"/>
      <c r="FJ216" s="150"/>
      <c r="FK216" s="150"/>
      <c r="FL216" s="150"/>
      <c r="FM216" s="150"/>
      <c r="FN216" s="150"/>
      <c r="FO216" s="150"/>
      <c r="FP216" s="150"/>
      <c r="FQ216" s="150"/>
      <c r="FR216" s="150"/>
      <c r="FS216" s="150"/>
      <c r="FT216" s="150"/>
      <c r="FU216" s="150"/>
      <c r="FV216" s="150"/>
      <c r="FW216" s="150"/>
      <c r="FX216" s="150"/>
      <c r="FY216" s="150"/>
      <c r="FZ216" s="150"/>
      <c r="GA216" s="150"/>
      <c r="GB216" s="150"/>
      <c r="GC216" s="150"/>
      <c r="GD216" s="150"/>
      <c r="GE216" s="150"/>
      <c r="GF216" s="150"/>
      <c r="GG216" s="150"/>
      <c r="GH216" s="150"/>
      <c r="GI216" s="150"/>
      <c r="GJ216" s="150"/>
      <c r="GK216" s="150"/>
      <c r="GL216" s="150"/>
      <c r="GM216" s="150"/>
      <c r="GN216" s="150"/>
      <c r="GO216" s="150"/>
      <c r="GP216" s="150"/>
      <c r="GQ216" s="150"/>
      <c r="GR216" s="150"/>
      <c r="GS216" s="150"/>
      <c r="GT216" s="150"/>
      <c r="GU216" s="150"/>
      <c r="GV216" s="150"/>
      <c r="GW216" s="150"/>
      <c r="GX216" s="150"/>
      <c r="GY216" s="150"/>
      <c r="GZ216" s="150"/>
      <c r="HA216" s="150"/>
      <c r="HB216" s="150"/>
      <c r="HC216" s="150"/>
      <c r="HD216" s="150"/>
      <c r="HE216" s="150"/>
      <c r="HF216" s="150"/>
      <c r="HG216" s="150"/>
      <c r="HH216" s="150"/>
      <c r="HI216" s="150"/>
      <c r="HJ216" s="150"/>
      <c r="HK216" s="150"/>
      <c r="HL216" s="150"/>
      <c r="HM216" s="150"/>
      <c r="HN216" s="150"/>
      <c r="HO216" s="150"/>
      <c r="HP216" s="150"/>
      <c r="HQ216" s="150"/>
      <c r="HR216" s="150"/>
      <c r="HS216" s="150"/>
      <c r="HT216" s="150"/>
      <c r="HU216" s="150"/>
      <c r="HV216" s="150"/>
      <c r="HW216" s="150"/>
      <c r="HX216" s="150"/>
      <c r="HY216" s="150"/>
      <c r="HZ216" s="150"/>
      <c r="IA216" s="150"/>
      <c r="IB216" s="150"/>
      <c r="IC216" s="150"/>
    </row>
    <row r="217" spans="1:237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50"/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  <c r="BI217" s="150"/>
      <c r="BJ217" s="150"/>
      <c r="BK217" s="150"/>
      <c r="BL217" s="150"/>
      <c r="BM217" s="150"/>
      <c r="BN217" s="150"/>
      <c r="BO217" s="150"/>
      <c r="BP217" s="150"/>
      <c r="BQ217" s="150"/>
      <c r="BR217" s="150"/>
      <c r="BS217" s="150"/>
      <c r="BT217" s="150"/>
      <c r="BU217" s="150"/>
      <c r="BV217" s="150"/>
      <c r="BW217" s="150"/>
      <c r="BX217" s="150"/>
      <c r="BY217" s="150"/>
      <c r="BZ217" s="150"/>
      <c r="CA217" s="150"/>
      <c r="CB217" s="150"/>
      <c r="CC217" s="150"/>
      <c r="CD217" s="150"/>
      <c r="CE217" s="150"/>
      <c r="CF217" s="150"/>
      <c r="CG217" s="150"/>
      <c r="CH217" s="150"/>
      <c r="CI217" s="150"/>
      <c r="CJ217" s="150"/>
      <c r="CK217" s="150"/>
      <c r="CL217" s="150"/>
      <c r="CM217" s="150"/>
      <c r="CN217" s="150"/>
      <c r="CO217" s="150"/>
      <c r="CP217" s="150"/>
      <c r="CQ217" s="150"/>
      <c r="CR217" s="150"/>
      <c r="CS217" s="150"/>
      <c r="CT217" s="150"/>
      <c r="CU217" s="150"/>
      <c r="CV217" s="150"/>
      <c r="CW217" s="150"/>
      <c r="CX217" s="150"/>
      <c r="CY217" s="150"/>
      <c r="CZ217" s="150"/>
      <c r="DA217" s="150"/>
      <c r="DB217" s="150"/>
      <c r="DC217" s="150"/>
      <c r="DD217" s="150"/>
      <c r="DE217" s="150"/>
      <c r="DF217" s="150"/>
      <c r="DG217" s="150"/>
      <c r="DH217" s="150"/>
      <c r="DI217" s="150"/>
      <c r="DJ217" s="150"/>
      <c r="DK217" s="150"/>
      <c r="DL217" s="150"/>
      <c r="DM217" s="150"/>
      <c r="DN217" s="150"/>
      <c r="DO217" s="150"/>
      <c r="DP217" s="150"/>
      <c r="DQ217" s="150"/>
      <c r="DR217" s="150"/>
      <c r="DS217" s="150"/>
      <c r="DT217" s="150"/>
      <c r="DU217" s="150"/>
      <c r="DV217" s="150"/>
      <c r="DW217" s="150"/>
      <c r="DX217" s="150"/>
      <c r="DY217" s="150"/>
      <c r="DZ217" s="150"/>
      <c r="EA217" s="150"/>
      <c r="EB217" s="150"/>
      <c r="EC217" s="150"/>
      <c r="ED217" s="150"/>
      <c r="EE217" s="150"/>
      <c r="EF217" s="150"/>
      <c r="EG217" s="150"/>
      <c r="EH217" s="150"/>
      <c r="EI217" s="150"/>
      <c r="EJ217" s="150"/>
      <c r="EK217" s="150"/>
      <c r="EL217" s="150"/>
      <c r="EM217" s="150"/>
      <c r="EN217" s="150"/>
      <c r="EO217" s="150"/>
      <c r="EP217" s="150"/>
      <c r="EQ217" s="150"/>
      <c r="ER217" s="150"/>
      <c r="ES217" s="150"/>
      <c r="ET217" s="150"/>
      <c r="EU217" s="150"/>
      <c r="EV217" s="150"/>
      <c r="EW217" s="150"/>
      <c r="EX217" s="150"/>
      <c r="EY217" s="150"/>
      <c r="EZ217" s="150"/>
      <c r="FA217" s="150"/>
      <c r="FB217" s="150"/>
      <c r="FC217" s="150"/>
      <c r="FD217" s="150"/>
      <c r="FE217" s="150"/>
      <c r="FF217" s="150"/>
      <c r="FG217" s="150"/>
      <c r="FH217" s="150"/>
      <c r="FI217" s="150"/>
      <c r="FJ217" s="150"/>
      <c r="FK217" s="150"/>
      <c r="FL217" s="150"/>
      <c r="FM217" s="150"/>
      <c r="FN217" s="150"/>
      <c r="FO217" s="150"/>
      <c r="FP217" s="150"/>
      <c r="FQ217" s="150"/>
      <c r="FR217" s="150"/>
      <c r="FS217" s="150"/>
      <c r="FT217" s="150"/>
      <c r="FU217" s="150"/>
      <c r="FV217" s="150"/>
      <c r="FW217" s="150"/>
      <c r="FX217" s="150"/>
      <c r="FY217" s="150"/>
      <c r="FZ217" s="150"/>
      <c r="GA217" s="150"/>
      <c r="GB217" s="150"/>
      <c r="GC217" s="150"/>
      <c r="GD217" s="150"/>
      <c r="GE217" s="150"/>
      <c r="GF217" s="150"/>
      <c r="GG217" s="150"/>
      <c r="GH217" s="150"/>
      <c r="GI217" s="150"/>
      <c r="GJ217" s="150"/>
      <c r="GK217" s="150"/>
      <c r="GL217" s="150"/>
      <c r="GM217" s="150"/>
      <c r="GN217" s="150"/>
      <c r="GO217" s="150"/>
      <c r="GP217" s="150"/>
      <c r="GQ217" s="150"/>
      <c r="GR217" s="150"/>
      <c r="GS217" s="150"/>
      <c r="GT217" s="150"/>
      <c r="GU217" s="150"/>
      <c r="GV217" s="150"/>
      <c r="GW217" s="150"/>
      <c r="GX217" s="150"/>
      <c r="GY217" s="150"/>
      <c r="GZ217" s="150"/>
      <c r="HA217" s="150"/>
      <c r="HB217" s="150"/>
      <c r="HC217" s="150"/>
      <c r="HD217" s="150"/>
      <c r="HE217" s="150"/>
      <c r="HF217" s="150"/>
      <c r="HG217" s="150"/>
      <c r="HH217" s="150"/>
      <c r="HI217" s="150"/>
      <c r="HJ217" s="150"/>
      <c r="HK217" s="150"/>
      <c r="HL217" s="150"/>
      <c r="HM217" s="150"/>
      <c r="HN217" s="150"/>
      <c r="HO217" s="150"/>
      <c r="HP217" s="150"/>
      <c r="HQ217" s="150"/>
      <c r="HR217" s="150"/>
      <c r="HS217" s="150"/>
      <c r="HT217" s="150"/>
      <c r="HU217" s="150"/>
      <c r="HV217" s="150"/>
      <c r="HW217" s="150"/>
      <c r="HX217" s="150"/>
      <c r="HY217" s="150"/>
      <c r="HZ217" s="150"/>
      <c r="IA217" s="150"/>
      <c r="IB217" s="150"/>
      <c r="IC217" s="150"/>
    </row>
    <row r="218" spans="1:237">
      <c r="A218" s="3"/>
    </row>
    <row r="219" spans="1:237" ht="12.95" customHeight="1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50"/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  <c r="BI219" s="150"/>
      <c r="BJ219" s="150"/>
      <c r="BK219" s="150"/>
      <c r="BL219" s="150"/>
      <c r="BM219" s="150"/>
      <c r="BN219" s="150"/>
      <c r="BO219" s="150"/>
      <c r="BP219" s="150"/>
      <c r="BQ219" s="150"/>
      <c r="BR219" s="150"/>
      <c r="BS219" s="150"/>
      <c r="BT219" s="150"/>
      <c r="BU219" s="150"/>
      <c r="BV219" s="150"/>
      <c r="BW219" s="150"/>
      <c r="BX219" s="150"/>
      <c r="BY219" s="150"/>
      <c r="BZ219" s="150"/>
      <c r="CA219" s="150"/>
      <c r="CB219" s="150"/>
      <c r="CC219" s="150"/>
      <c r="CD219" s="150"/>
      <c r="CE219" s="150"/>
      <c r="CF219" s="150"/>
      <c r="CG219" s="150"/>
      <c r="CH219" s="150"/>
      <c r="CI219" s="150"/>
      <c r="CJ219" s="150"/>
      <c r="CK219" s="150"/>
      <c r="CL219" s="150"/>
      <c r="CM219" s="150"/>
      <c r="CN219" s="150"/>
      <c r="CO219" s="150"/>
      <c r="CP219" s="150"/>
      <c r="CQ219" s="150"/>
      <c r="CR219" s="150"/>
      <c r="CS219" s="150"/>
      <c r="CT219" s="150"/>
      <c r="CU219" s="150"/>
      <c r="CV219" s="150"/>
      <c r="CW219" s="150"/>
      <c r="CX219" s="150"/>
      <c r="CY219" s="150"/>
      <c r="CZ219" s="150"/>
      <c r="DA219" s="150"/>
      <c r="DB219" s="150"/>
      <c r="DC219" s="150"/>
      <c r="DD219" s="150"/>
      <c r="DE219" s="150"/>
      <c r="DF219" s="150"/>
      <c r="DG219" s="150"/>
      <c r="DH219" s="150"/>
      <c r="DI219" s="3"/>
      <c r="DJ219" s="3"/>
      <c r="DK219" s="3"/>
    </row>
    <row r="220" spans="1:237" ht="13.7" customHeight="1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  <c r="BI220" s="150"/>
      <c r="BJ220" s="150"/>
      <c r="BK220" s="150"/>
      <c r="BL220" s="150"/>
      <c r="BM220" s="150"/>
      <c r="BN220" s="150"/>
      <c r="BO220" s="150"/>
      <c r="BP220" s="150"/>
      <c r="BQ220" s="150"/>
      <c r="BR220" s="150"/>
      <c r="BS220" s="150"/>
      <c r="BT220" s="150"/>
      <c r="BU220" s="150"/>
      <c r="BV220" s="150"/>
      <c r="BW220" s="150"/>
      <c r="BX220" s="150"/>
      <c r="BY220" s="150"/>
      <c r="BZ220" s="150"/>
      <c r="CA220" s="150"/>
      <c r="CB220" s="150"/>
      <c r="CC220" s="150"/>
      <c r="CD220" s="150"/>
      <c r="CE220" s="150"/>
      <c r="CF220" s="150"/>
      <c r="CG220" s="150"/>
      <c r="CH220" s="150"/>
      <c r="CI220" s="150"/>
      <c r="CJ220" s="150"/>
      <c r="CK220" s="150"/>
      <c r="CL220" s="150"/>
      <c r="CM220" s="150"/>
      <c r="CN220" s="150"/>
      <c r="CO220" s="150"/>
      <c r="CP220" s="150"/>
      <c r="CQ220" s="150"/>
      <c r="CR220" s="150"/>
      <c r="CS220" s="150"/>
      <c r="CT220" s="150"/>
      <c r="CU220" s="150"/>
      <c r="CV220" s="150"/>
      <c r="CW220" s="150"/>
      <c r="CX220" s="150"/>
      <c r="CY220" s="150"/>
      <c r="CZ220" s="150"/>
      <c r="DA220" s="150"/>
      <c r="DB220" s="150"/>
      <c r="DC220" s="150"/>
      <c r="DD220" s="150"/>
      <c r="DE220" s="150"/>
      <c r="DF220" s="150"/>
      <c r="DG220" s="150"/>
      <c r="DH220" s="150"/>
      <c r="DI220" s="150"/>
      <c r="DJ220" s="150"/>
      <c r="DK220" s="150"/>
      <c r="DL220" s="2"/>
      <c r="DM220" s="2"/>
      <c r="DN220" s="2"/>
    </row>
    <row r="221" spans="1:237" ht="14.25" customHeight="1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  <c r="BI221" s="150"/>
      <c r="BJ221" s="150"/>
      <c r="BK221" s="150"/>
      <c r="BL221" s="150"/>
      <c r="BM221" s="150"/>
      <c r="BN221" s="150"/>
      <c r="BO221" s="150"/>
      <c r="BP221" s="150"/>
      <c r="BQ221" s="150"/>
      <c r="BR221" s="150"/>
      <c r="BS221" s="150"/>
      <c r="BT221" s="150"/>
      <c r="BU221" s="150"/>
      <c r="BV221" s="150"/>
      <c r="BW221" s="150"/>
      <c r="BX221" s="150"/>
      <c r="BY221" s="150"/>
      <c r="BZ221" s="150"/>
      <c r="CA221" s="150"/>
      <c r="CB221" s="150"/>
      <c r="CC221" s="150"/>
      <c r="CD221" s="150"/>
      <c r="CE221" s="150"/>
      <c r="CF221" s="150"/>
      <c r="CG221" s="150"/>
      <c r="CH221" s="150"/>
      <c r="CI221" s="150"/>
      <c r="CJ221" s="150"/>
      <c r="CK221" s="150"/>
      <c r="CL221" s="150"/>
      <c r="CM221" s="150"/>
      <c r="CN221" s="150"/>
      <c r="CO221" s="150"/>
      <c r="CP221" s="150"/>
      <c r="CQ221" s="150"/>
      <c r="CR221" s="150"/>
      <c r="CS221" s="150"/>
      <c r="CT221" s="150"/>
      <c r="CU221" s="150"/>
      <c r="CV221" s="150"/>
      <c r="CW221" s="150"/>
      <c r="CX221" s="150"/>
      <c r="CY221" s="150"/>
      <c r="CZ221" s="150"/>
      <c r="DA221" s="150"/>
      <c r="DB221" s="150"/>
      <c r="DC221" s="150"/>
      <c r="DD221" s="150"/>
      <c r="DE221" s="150"/>
      <c r="DF221" s="150"/>
      <c r="DG221" s="150"/>
      <c r="DH221" s="150"/>
      <c r="DI221" s="150"/>
      <c r="DJ221" s="150"/>
      <c r="DK221" s="150"/>
      <c r="DL221" s="150"/>
      <c r="DM221" s="150"/>
      <c r="DN221" s="150"/>
      <c r="DO221" s="2"/>
      <c r="DP221" s="2"/>
      <c r="DQ221" s="2"/>
    </row>
    <row r="222" spans="1:237" ht="12.95" customHeight="1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0"/>
      <c r="BR222" s="150"/>
      <c r="BS222" s="150"/>
      <c r="BT222" s="150"/>
      <c r="BU222" s="150"/>
      <c r="BV222" s="150"/>
      <c r="BW222" s="150"/>
      <c r="BX222" s="150"/>
      <c r="BY222" s="150"/>
      <c r="BZ222" s="150"/>
      <c r="CA222" s="150"/>
      <c r="CB222" s="150"/>
      <c r="CC222" s="150"/>
      <c r="CD222" s="150"/>
      <c r="CE222" s="150"/>
      <c r="CF222" s="150"/>
      <c r="CG222" s="150"/>
      <c r="CH222" s="150"/>
      <c r="CI222" s="150"/>
      <c r="CJ222" s="150"/>
      <c r="CK222" s="150"/>
      <c r="CL222" s="150"/>
      <c r="CM222" s="150"/>
      <c r="CN222" s="150"/>
      <c r="CO222" s="150"/>
      <c r="CP222" s="150"/>
      <c r="CQ222" s="150"/>
      <c r="CR222" s="150"/>
      <c r="CS222" s="150"/>
      <c r="CT222" s="150"/>
      <c r="CU222" s="150"/>
      <c r="CV222" s="150"/>
      <c r="CW222" s="150"/>
      <c r="CX222" s="150"/>
      <c r="CY222" s="150"/>
      <c r="CZ222" s="150"/>
      <c r="DA222" s="150"/>
      <c r="DB222" s="150"/>
      <c r="DC222" s="150"/>
      <c r="DD222" s="150"/>
      <c r="DE222" s="150"/>
      <c r="DF222" s="150"/>
      <c r="DG222" s="150"/>
      <c r="DH222" s="150"/>
      <c r="DI222" s="150"/>
      <c r="DJ222" s="150"/>
      <c r="DK222" s="150"/>
      <c r="DL222" s="150"/>
      <c r="DM222" s="150"/>
      <c r="DN222" s="150"/>
      <c r="DO222" s="150"/>
      <c r="DP222" s="150"/>
      <c r="DQ222" s="150"/>
      <c r="DR222" s="2"/>
      <c r="DS222" s="2"/>
      <c r="DT222" s="2"/>
    </row>
    <row r="223" spans="1:237" ht="11.1" customHeight="1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0"/>
      <c r="BR223" s="150"/>
      <c r="BS223" s="150"/>
      <c r="BT223" s="150"/>
      <c r="BU223" s="150"/>
      <c r="BV223" s="150"/>
      <c r="BW223" s="150"/>
      <c r="BX223" s="150"/>
      <c r="BY223" s="150"/>
      <c r="BZ223" s="150"/>
      <c r="CA223" s="150"/>
      <c r="CB223" s="150"/>
      <c r="CC223" s="150"/>
      <c r="CD223" s="150"/>
      <c r="CE223" s="150"/>
      <c r="CF223" s="150"/>
      <c r="CG223" s="150"/>
      <c r="CH223" s="150"/>
      <c r="CI223" s="150"/>
      <c r="CJ223" s="150"/>
      <c r="CK223" s="150"/>
      <c r="CL223" s="150"/>
      <c r="CM223" s="150"/>
      <c r="CN223" s="150"/>
      <c r="CO223" s="150"/>
      <c r="CP223" s="150"/>
      <c r="CQ223" s="150"/>
      <c r="CR223" s="150"/>
      <c r="CS223" s="150"/>
      <c r="CT223" s="150"/>
      <c r="CU223" s="150"/>
      <c r="CV223" s="150"/>
      <c r="CW223" s="150"/>
      <c r="CX223" s="150"/>
      <c r="CY223" s="150"/>
      <c r="CZ223" s="150"/>
      <c r="DA223" s="150"/>
      <c r="DB223" s="150"/>
      <c r="DC223" s="150"/>
      <c r="DD223" s="150"/>
      <c r="DE223" s="150"/>
      <c r="DF223" s="150"/>
      <c r="DG223" s="150"/>
      <c r="DH223" s="150"/>
      <c r="DI223" s="150"/>
      <c r="DJ223" s="150"/>
      <c r="DK223" s="150"/>
      <c r="DL223" s="150"/>
      <c r="DM223" s="150"/>
      <c r="DN223" s="150"/>
      <c r="DO223" s="150"/>
      <c r="DP223" s="150"/>
      <c r="DQ223" s="150"/>
      <c r="DR223" s="150"/>
      <c r="DS223" s="150"/>
      <c r="DT223" s="150"/>
      <c r="DU223" s="2"/>
      <c r="DV223" s="2"/>
      <c r="DW223" s="2"/>
    </row>
    <row r="224" spans="1:237" ht="10.5" customHeight="1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0"/>
      <c r="BN224" s="150"/>
      <c r="BO224" s="150"/>
      <c r="BP224" s="150"/>
      <c r="BQ224" s="150"/>
      <c r="BR224" s="150"/>
      <c r="BS224" s="150"/>
      <c r="BT224" s="150"/>
      <c r="BU224" s="150"/>
      <c r="BV224" s="150"/>
      <c r="BW224" s="150"/>
      <c r="BX224" s="150"/>
      <c r="BY224" s="150"/>
      <c r="BZ224" s="150"/>
      <c r="CA224" s="150"/>
      <c r="CB224" s="150"/>
      <c r="CC224" s="150"/>
      <c r="CD224" s="150"/>
      <c r="CE224" s="150"/>
      <c r="CF224" s="150"/>
      <c r="CG224" s="150"/>
      <c r="CH224" s="150"/>
      <c r="CI224" s="150"/>
      <c r="CJ224" s="150"/>
      <c r="CK224" s="150"/>
      <c r="CL224" s="150"/>
      <c r="CM224" s="150"/>
      <c r="CN224" s="150"/>
      <c r="CO224" s="150"/>
      <c r="CP224" s="150"/>
      <c r="CQ224" s="150"/>
      <c r="CR224" s="150"/>
      <c r="CS224" s="150"/>
      <c r="CT224" s="150"/>
      <c r="CU224" s="150"/>
      <c r="CV224" s="150"/>
      <c r="CW224" s="150"/>
      <c r="CX224" s="150"/>
      <c r="CY224" s="150"/>
      <c r="CZ224" s="150"/>
      <c r="DA224" s="150"/>
      <c r="DB224" s="150"/>
      <c r="DC224" s="150"/>
      <c r="DD224" s="150"/>
      <c r="DE224" s="150"/>
      <c r="DF224" s="150"/>
      <c r="DG224" s="150"/>
      <c r="DH224" s="150"/>
      <c r="DI224" s="150"/>
      <c r="DJ224" s="150"/>
      <c r="DK224" s="150"/>
      <c r="DL224" s="150"/>
      <c r="DM224" s="150"/>
      <c r="DN224" s="150"/>
      <c r="DO224" s="150"/>
      <c r="DP224" s="150"/>
      <c r="DQ224" s="150"/>
      <c r="DR224" s="150"/>
      <c r="DS224" s="150"/>
      <c r="DT224" s="150"/>
      <c r="DU224" s="150"/>
      <c r="DV224" s="150"/>
      <c r="DW224" s="150"/>
      <c r="DX224" s="150"/>
      <c r="DY224" s="2"/>
      <c r="DZ224" s="2"/>
    </row>
    <row r="225" spans="1:237" ht="13.7" customHeight="1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  <c r="BI225" s="150"/>
      <c r="BJ225" s="150"/>
      <c r="BK225" s="150"/>
      <c r="BL225" s="150"/>
      <c r="BM225" s="150"/>
      <c r="BN225" s="150"/>
      <c r="BO225" s="150"/>
      <c r="BP225" s="150"/>
      <c r="BQ225" s="150"/>
      <c r="BR225" s="150"/>
      <c r="BS225" s="150"/>
      <c r="BT225" s="150"/>
      <c r="BU225" s="150"/>
      <c r="BV225" s="150"/>
      <c r="BW225" s="150"/>
      <c r="BX225" s="150"/>
      <c r="BY225" s="150"/>
      <c r="BZ225" s="150"/>
      <c r="CA225" s="150"/>
      <c r="CB225" s="150"/>
      <c r="CC225" s="150"/>
      <c r="CD225" s="150"/>
      <c r="CE225" s="150"/>
      <c r="CF225" s="150"/>
      <c r="CG225" s="150"/>
      <c r="CH225" s="150"/>
      <c r="CI225" s="150"/>
      <c r="CJ225" s="150"/>
      <c r="CK225" s="150"/>
      <c r="CL225" s="150"/>
      <c r="CM225" s="150"/>
      <c r="CN225" s="150"/>
      <c r="CO225" s="150"/>
      <c r="CP225" s="150"/>
      <c r="CQ225" s="150"/>
      <c r="CR225" s="150"/>
      <c r="CS225" s="150"/>
      <c r="CT225" s="150"/>
      <c r="CU225" s="150"/>
      <c r="CV225" s="150"/>
      <c r="CW225" s="150"/>
      <c r="CX225" s="150"/>
      <c r="CY225" s="150"/>
      <c r="CZ225" s="150"/>
      <c r="DA225" s="150"/>
      <c r="DB225" s="150"/>
      <c r="DC225" s="150"/>
      <c r="DD225" s="150"/>
      <c r="DE225" s="150"/>
      <c r="DF225" s="150"/>
      <c r="DG225" s="150"/>
      <c r="DH225" s="150"/>
      <c r="DI225" s="150"/>
      <c r="DJ225" s="150"/>
      <c r="DK225" s="150"/>
      <c r="DL225" s="150"/>
      <c r="DM225" s="150"/>
      <c r="DN225" s="150"/>
      <c r="DO225" s="150"/>
      <c r="DP225" s="150"/>
      <c r="DQ225" s="150"/>
      <c r="DR225" s="150"/>
      <c r="DS225" s="150"/>
      <c r="DT225" s="150"/>
      <c r="DU225" s="150"/>
      <c r="DV225" s="150"/>
      <c r="DW225" s="150"/>
      <c r="DX225" s="150"/>
      <c r="EA225" s="2"/>
      <c r="EB225" s="2"/>
    </row>
    <row r="226" spans="1:237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  <c r="BI226" s="150"/>
      <c r="BJ226" s="150"/>
      <c r="BK226" s="150"/>
      <c r="BL226" s="150"/>
      <c r="BM226" s="150"/>
      <c r="BN226" s="150"/>
      <c r="BO226" s="150"/>
      <c r="BP226" s="150"/>
      <c r="BQ226" s="150"/>
      <c r="BR226" s="150"/>
      <c r="BS226" s="150"/>
      <c r="BT226" s="150"/>
      <c r="BU226" s="150"/>
      <c r="BV226" s="150"/>
      <c r="BW226" s="150"/>
      <c r="BX226" s="150"/>
      <c r="BY226" s="150"/>
      <c r="BZ226" s="150"/>
      <c r="CA226" s="150"/>
      <c r="CB226" s="150"/>
      <c r="CC226" s="150"/>
      <c r="CD226" s="150"/>
      <c r="CE226" s="150"/>
      <c r="CF226" s="150"/>
      <c r="CG226" s="150"/>
      <c r="CH226" s="150"/>
      <c r="CI226" s="150"/>
      <c r="CJ226" s="150"/>
      <c r="CK226" s="150"/>
      <c r="CL226" s="150"/>
      <c r="CM226" s="150"/>
      <c r="CN226" s="150"/>
      <c r="CO226" s="150"/>
      <c r="CP226" s="150"/>
      <c r="CQ226" s="150"/>
      <c r="CR226" s="150"/>
      <c r="CS226" s="150"/>
      <c r="CT226" s="150"/>
      <c r="CU226" s="150"/>
      <c r="CV226" s="150"/>
      <c r="CW226" s="150"/>
      <c r="CX226" s="150"/>
      <c r="CY226" s="150"/>
      <c r="CZ226" s="150"/>
      <c r="DA226" s="150"/>
      <c r="DB226" s="150"/>
      <c r="DC226" s="150"/>
      <c r="DD226" s="150"/>
      <c r="DE226" s="150"/>
      <c r="DF226" s="150"/>
      <c r="DG226" s="150"/>
      <c r="DH226" s="150"/>
      <c r="DI226" s="150"/>
      <c r="DJ226" s="150"/>
      <c r="DK226" s="150"/>
      <c r="DL226" s="150"/>
      <c r="DM226" s="150"/>
      <c r="DN226" s="150"/>
      <c r="DO226" s="150"/>
      <c r="DP226" s="150"/>
      <c r="DQ226" s="150"/>
      <c r="DR226" s="150"/>
      <c r="DS226" s="150"/>
      <c r="DT226" s="150"/>
      <c r="DU226" s="150"/>
      <c r="DV226" s="150"/>
      <c r="DW226" s="150"/>
      <c r="DX226" s="150"/>
      <c r="DY226" s="150"/>
      <c r="DZ226" s="150"/>
      <c r="EA226" s="150"/>
      <c r="EB226" s="150"/>
      <c r="EC226" s="3"/>
      <c r="ED226" s="3"/>
      <c r="EE226" s="4"/>
    </row>
    <row r="227" spans="1:237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  <c r="BI227" s="150"/>
      <c r="BJ227" s="150"/>
      <c r="BK227" s="150"/>
      <c r="BL227" s="150"/>
      <c r="BM227" s="150"/>
      <c r="BN227" s="150"/>
      <c r="BO227" s="150"/>
      <c r="BP227" s="150"/>
      <c r="BQ227" s="150"/>
      <c r="BR227" s="150"/>
      <c r="BS227" s="150"/>
      <c r="BT227" s="150"/>
      <c r="BU227" s="150"/>
      <c r="BV227" s="150"/>
      <c r="BW227" s="150"/>
      <c r="BX227" s="150"/>
      <c r="BY227" s="150"/>
      <c r="BZ227" s="150"/>
      <c r="CA227" s="150"/>
      <c r="CB227" s="150"/>
      <c r="CC227" s="150"/>
      <c r="CD227" s="150"/>
      <c r="CE227" s="150"/>
      <c r="CF227" s="150"/>
      <c r="CG227" s="150"/>
      <c r="CH227" s="150"/>
      <c r="CI227" s="150"/>
      <c r="CJ227" s="150"/>
      <c r="CK227" s="150"/>
      <c r="CL227" s="150"/>
      <c r="CM227" s="150"/>
      <c r="CN227" s="150"/>
      <c r="CO227" s="150"/>
      <c r="CP227" s="150"/>
      <c r="CQ227" s="150"/>
      <c r="CR227" s="150"/>
      <c r="CS227" s="150"/>
      <c r="CT227" s="150"/>
      <c r="CU227" s="150"/>
      <c r="CV227" s="150"/>
      <c r="CW227" s="150"/>
      <c r="CX227" s="150"/>
      <c r="CY227" s="150"/>
      <c r="CZ227" s="150"/>
      <c r="DA227" s="150"/>
      <c r="DB227" s="150"/>
      <c r="DC227" s="150"/>
      <c r="DD227" s="150"/>
      <c r="DE227" s="150"/>
      <c r="DF227" s="150"/>
      <c r="DG227" s="150"/>
      <c r="DH227" s="150"/>
      <c r="DI227" s="150"/>
      <c r="DJ227" s="150"/>
      <c r="DK227" s="150"/>
      <c r="DL227" s="150"/>
      <c r="DM227" s="150"/>
      <c r="DN227" s="150"/>
      <c r="DO227" s="150"/>
      <c r="DP227" s="150"/>
      <c r="DQ227" s="150"/>
      <c r="DR227" s="150"/>
      <c r="DS227" s="150"/>
      <c r="DT227" s="150"/>
      <c r="DU227" s="150"/>
      <c r="DV227" s="150"/>
      <c r="DW227" s="150"/>
      <c r="DX227" s="150"/>
      <c r="DY227" s="150"/>
      <c r="DZ227" s="150"/>
      <c r="EA227" s="150"/>
      <c r="EB227" s="150"/>
      <c r="EC227" s="150"/>
      <c r="ED227" s="150"/>
      <c r="EE227" s="150"/>
      <c r="EF227" s="150"/>
      <c r="EG227" s="150"/>
      <c r="EH227" s="150"/>
      <c r="EI227" s="150"/>
      <c r="EJ227" s="150"/>
      <c r="EK227" s="150"/>
      <c r="EL227" s="150"/>
      <c r="EM227" s="150"/>
      <c r="EN227" s="150"/>
      <c r="EO227" s="150"/>
      <c r="EP227" s="150"/>
      <c r="EQ227" s="150"/>
      <c r="ER227" s="150"/>
      <c r="ES227" s="150"/>
      <c r="ET227" s="150"/>
      <c r="EU227" s="150"/>
      <c r="EV227" s="150"/>
      <c r="EW227" s="150"/>
      <c r="EX227" s="150"/>
      <c r="EY227" s="150"/>
      <c r="EZ227" s="150"/>
      <c r="FA227" s="150"/>
      <c r="FB227" s="150"/>
      <c r="FC227" s="150"/>
      <c r="FD227" s="150"/>
      <c r="FE227" s="150"/>
      <c r="FF227" s="150"/>
      <c r="FG227" s="150"/>
      <c r="FH227" s="150"/>
      <c r="FI227" s="150"/>
      <c r="FJ227" s="150"/>
      <c r="FK227" s="150"/>
      <c r="FL227" s="150"/>
      <c r="FM227" s="150"/>
      <c r="FN227" s="150"/>
      <c r="FO227" s="150"/>
      <c r="FP227" s="150"/>
      <c r="FQ227" s="150"/>
      <c r="FR227" s="150"/>
      <c r="FS227" s="150"/>
      <c r="FT227" s="150"/>
      <c r="FU227" s="150"/>
      <c r="FV227" s="150"/>
      <c r="FW227" s="150"/>
      <c r="FX227" s="150"/>
      <c r="FY227" s="150"/>
      <c r="FZ227" s="150"/>
      <c r="GA227" s="150"/>
      <c r="GB227" s="150"/>
      <c r="GC227" s="150"/>
      <c r="GD227" s="150"/>
      <c r="GE227" s="150"/>
      <c r="GF227" s="150"/>
      <c r="GG227" s="150"/>
      <c r="GH227" s="150"/>
      <c r="GI227" s="150"/>
      <c r="GJ227" s="150"/>
      <c r="GK227" s="150"/>
      <c r="GL227" s="150"/>
      <c r="GM227" s="150"/>
      <c r="GN227" s="150"/>
      <c r="GO227" s="150"/>
      <c r="GP227" s="150"/>
      <c r="GQ227" s="150"/>
      <c r="GR227" s="150"/>
      <c r="GS227" s="150"/>
      <c r="GT227" s="150"/>
      <c r="GU227" s="150"/>
      <c r="GV227" s="150"/>
      <c r="GW227" s="150"/>
      <c r="GX227" s="150"/>
      <c r="GY227" s="150"/>
      <c r="GZ227" s="150"/>
      <c r="HA227" s="150"/>
      <c r="HB227" s="150"/>
      <c r="HC227" s="150"/>
      <c r="HD227" s="150"/>
      <c r="HE227" s="150"/>
      <c r="HF227" s="150"/>
      <c r="HG227" s="150"/>
      <c r="HH227" s="150"/>
      <c r="HI227" s="150"/>
      <c r="HJ227" s="150"/>
      <c r="HK227" s="150"/>
      <c r="HL227" s="150"/>
      <c r="HM227" s="150"/>
      <c r="HN227" s="150"/>
      <c r="HO227" s="150"/>
      <c r="HP227" s="150"/>
      <c r="HQ227" s="150"/>
      <c r="HR227" s="150"/>
      <c r="HS227" s="150"/>
      <c r="HT227" s="150"/>
      <c r="HU227" s="150"/>
      <c r="HV227" s="150"/>
      <c r="HW227" s="150"/>
      <c r="HX227" s="150"/>
      <c r="HY227" s="150"/>
      <c r="HZ227" s="150"/>
      <c r="IA227" s="150"/>
      <c r="IB227" s="150"/>
      <c r="IC227" s="150"/>
    </row>
    <row r="228" spans="1:237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  <c r="BI228" s="150"/>
      <c r="BJ228" s="150"/>
      <c r="BK228" s="150"/>
      <c r="BL228" s="150"/>
      <c r="BM228" s="150"/>
      <c r="BN228" s="150"/>
      <c r="BO228" s="150"/>
      <c r="BP228" s="150"/>
      <c r="BQ228" s="150"/>
      <c r="BR228" s="150"/>
      <c r="BS228" s="150"/>
      <c r="BT228" s="150"/>
      <c r="BU228" s="150"/>
      <c r="BV228" s="150"/>
      <c r="BW228" s="150"/>
      <c r="BX228" s="150"/>
      <c r="BY228" s="150"/>
      <c r="BZ228" s="150"/>
      <c r="CA228" s="150"/>
      <c r="CB228" s="150"/>
      <c r="CC228" s="150"/>
      <c r="CD228" s="150"/>
      <c r="CE228" s="150"/>
      <c r="CF228" s="150"/>
      <c r="CG228" s="150"/>
      <c r="CH228" s="150"/>
      <c r="CI228" s="150"/>
      <c r="CJ228" s="150"/>
      <c r="CK228" s="150"/>
      <c r="CL228" s="150"/>
      <c r="CM228" s="150"/>
      <c r="CN228" s="150"/>
      <c r="CO228" s="150"/>
      <c r="CP228" s="150"/>
      <c r="CQ228" s="150"/>
      <c r="CR228" s="150"/>
      <c r="CS228" s="150"/>
      <c r="CT228" s="150"/>
      <c r="CU228" s="150"/>
      <c r="CV228" s="150"/>
      <c r="CW228" s="150"/>
      <c r="CX228" s="150"/>
      <c r="CY228" s="150"/>
      <c r="CZ228" s="150"/>
      <c r="DA228" s="150"/>
      <c r="DB228" s="150"/>
      <c r="DC228" s="150"/>
      <c r="DD228" s="150"/>
      <c r="DE228" s="150"/>
      <c r="DF228" s="150"/>
      <c r="DG228" s="150"/>
      <c r="DH228" s="150"/>
      <c r="DI228" s="150"/>
      <c r="DJ228" s="150"/>
      <c r="DK228" s="150"/>
      <c r="DL228" s="150"/>
      <c r="DM228" s="150"/>
      <c r="DN228" s="150"/>
      <c r="DO228" s="150"/>
      <c r="DP228" s="150"/>
      <c r="DQ228" s="150"/>
      <c r="DR228" s="150"/>
      <c r="DS228" s="150"/>
      <c r="DT228" s="150"/>
      <c r="DU228" s="150"/>
      <c r="DV228" s="150"/>
      <c r="DW228" s="150"/>
      <c r="DX228" s="150"/>
      <c r="DY228" s="150"/>
      <c r="DZ228" s="150"/>
      <c r="EA228" s="150"/>
      <c r="EB228" s="150"/>
      <c r="EC228" s="150"/>
      <c r="ED228" s="150"/>
      <c r="EE228" s="150"/>
      <c r="EF228" s="150"/>
      <c r="EG228" s="150"/>
      <c r="EH228" s="150"/>
      <c r="EI228" s="150"/>
      <c r="EJ228" s="150"/>
      <c r="EK228" s="150"/>
      <c r="EL228" s="150"/>
      <c r="EM228" s="150"/>
      <c r="EN228" s="150"/>
      <c r="EO228" s="150"/>
      <c r="EP228" s="150"/>
      <c r="EQ228" s="150"/>
      <c r="ER228" s="150"/>
      <c r="ES228" s="150"/>
      <c r="ET228" s="150"/>
      <c r="EU228" s="150"/>
      <c r="EV228" s="150"/>
      <c r="EW228" s="150"/>
      <c r="EX228" s="150"/>
      <c r="EY228" s="150"/>
      <c r="EZ228" s="150"/>
      <c r="FA228" s="150"/>
      <c r="FB228" s="150"/>
      <c r="FC228" s="150"/>
      <c r="FD228" s="150"/>
      <c r="FE228" s="150"/>
      <c r="FF228" s="150"/>
      <c r="FG228" s="150"/>
      <c r="FH228" s="150"/>
      <c r="FI228" s="150"/>
      <c r="FJ228" s="150"/>
      <c r="FK228" s="150"/>
      <c r="FL228" s="150"/>
      <c r="FM228" s="150"/>
      <c r="FN228" s="150"/>
      <c r="FO228" s="150"/>
      <c r="FP228" s="150"/>
      <c r="FQ228" s="150"/>
      <c r="FR228" s="150"/>
      <c r="FS228" s="150"/>
      <c r="FT228" s="150"/>
      <c r="FU228" s="150"/>
      <c r="FV228" s="150"/>
      <c r="FW228" s="150"/>
      <c r="FX228" s="150"/>
      <c r="FY228" s="150"/>
      <c r="FZ228" s="150"/>
      <c r="GA228" s="150"/>
      <c r="GB228" s="150"/>
      <c r="GC228" s="150"/>
      <c r="GD228" s="150"/>
      <c r="GE228" s="150"/>
      <c r="GF228" s="150"/>
      <c r="GG228" s="150"/>
      <c r="GH228" s="150"/>
      <c r="GI228" s="150"/>
      <c r="GJ228" s="150"/>
      <c r="GK228" s="150"/>
      <c r="GL228" s="150"/>
      <c r="GM228" s="150"/>
      <c r="GN228" s="150"/>
      <c r="GO228" s="150"/>
      <c r="GP228" s="150"/>
      <c r="GQ228" s="150"/>
      <c r="GR228" s="150"/>
      <c r="GS228" s="150"/>
      <c r="GT228" s="150"/>
      <c r="GU228" s="150"/>
      <c r="GV228" s="150"/>
      <c r="GW228" s="150"/>
      <c r="GX228" s="150"/>
      <c r="GY228" s="150"/>
      <c r="GZ228" s="150"/>
      <c r="HA228" s="150"/>
      <c r="HB228" s="150"/>
      <c r="HC228" s="150"/>
      <c r="HD228" s="150"/>
      <c r="HE228" s="150"/>
      <c r="HF228" s="150"/>
      <c r="HG228" s="150"/>
      <c r="HH228" s="150"/>
      <c r="HI228" s="150"/>
      <c r="HJ228" s="150"/>
      <c r="HK228" s="150"/>
      <c r="HL228" s="150"/>
      <c r="HM228" s="150"/>
      <c r="HN228" s="150"/>
      <c r="HO228" s="150"/>
      <c r="HP228" s="150"/>
      <c r="HQ228" s="150"/>
      <c r="HR228" s="150"/>
      <c r="HS228" s="150"/>
      <c r="HT228" s="150"/>
      <c r="HU228" s="150"/>
      <c r="HV228" s="150"/>
      <c r="HW228" s="150"/>
      <c r="HX228" s="150"/>
      <c r="HY228" s="150"/>
      <c r="HZ228" s="150"/>
      <c r="IA228" s="150"/>
      <c r="IB228" s="150"/>
      <c r="IC228" s="150"/>
    </row>
    <row r="229" spans="1:237">
      <c r="A229" s="3"/>
    </row>
    <row r="230" spans="1:237" ht="16.149999999999999" customHeight="1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150"/>
      <c r="BN230" s="150"/>
      <c r="BO230" s="150"/>
      <c r="BP230" s="150"/>
      <c r="BQ230" s="150"/>
      <c r="BR230" s="150"/>
      <c r="BS230" s="150"/>
      <c r="BT230" s="150"/>
      <c r="BU230" s="150"/>
      <c r="BV230" s="150"/>
      <c r="BW230" s="150"/>
      <c r="BX230" s="150"/>
      <c r="BY230" s="150"/>
      <c r="BZ230" s="150"/>
      <c r="CA230" s="150"/>
      <c r="CB230" s="150"/>
      <c r="CC230" s="150"/>
      <c r="CD230" s="150"/>
      <c r="CE230" s="150"/>
      <c r="CF230" s="150"/>
      <c r="CG230" s="150"/>
      <c r="CH230" s="150"/>
      <c r="CI230" s="150"/>
      <c r="CJ230" s="150"/>
      <c r="CK230" s="150"/>
      <c r="CL230" s="150"/>
      <c r="CM230" s="150"/>
      <c r="CN230" s="150"/>
      <c r="CO230" s="150"/>
      <c r="CP230" s="150"/>
      <c r="CQ230" s="150"/>
      <c r="CR230" s="150"/>
      <c r="CS230" s="150"/>
      <c r="CT230" s="150"/>
      <c r="CU230" s="150"/>
      <c r="CV230" s="150"/>
      <c r="CW230" s="150"/>
      <c r="CX230" s="150"/>
      <c r="CY230" s="150"/>
      <c r="CZ230" s="150"/>
      <c r="DA230" s="150"/>
      <c r="DB230" s="150"/>
      <c r="DC230" s="150"/>
      <c r="DD230" s="150"/>
      <c r="DE230" s="150"/>
      <c r="DF230" s="150"/>
      <c r="DG230" s="150"/>
      <c r="DH230" s="150"/>
      <c r="DI230" s="150"/>
      <c r="DJ230" s="150"/>
      <c r="DK230" s="150"/>
      <c r="DL230" s="150"/>
      <c r="DM230" s="150"/>
      <c r="DN230" s="150"/>
      <c r="DO230" s="150"/>
      <c r="DP230" s="150"/>
      <c r="DQ230" s="150"/>
      <c r="DR230" s="150"/>
      <c r="DS230" s="150"/>
      <c r="DT230" s="150"/>
      <c r="DU230" s="150"/>
      <c r="DV230" s="150"/>
      <c r="DW230" s="150"/>
      <c r="DX230" s="150"/>
      <c r="DY230" s="150"/>
      <c r="DZ230" s="150"/>
      <c r="EA230" s="150"/>
      <c r="EB230" s="150"/>
      <c r="EC230" s="150"/>
      <c r="ED230" s="150"/>
      <c r="EE230" s="150"/>
      <c r="EF230" s="3"/>
      <c r="EG230" s="3"/>
      <c r="EH230" s="3"/>
    </row>
    <row r="231" spans="1:237" ht="12.4" customHeight="1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  <c r="BI231" s="150"/>
      <c r="BJ231" s="150"/>
      <c r="BK231" s="150"/>
      <c r="BL231" s="150"/>
      <c r="BM231" s="150"/>
      <c r="BN231" s="150"/>
      <c r="BO231" s="150"/>
      <c r="BP231" s="150"/>
      <c r="BQ231" s="150"/>
      <c r="BR231" s="150"/>
      <c r="BS231" s="150"/>
      <c r="BT231" s="150"/>
      <c r="BU231" s="150"/>
      <c r="BV231" s="150"/>
      <c r="BW231" s="150"/>
      <c r="BX231" s="150"/>
      <c r="BY231" s="150"/>
      <c r="BZ231" s="150"/>
      <c r="CA231" s="150"/>
      <c r="CB231" s="150"/>
      <c r="CC231" s="150"/>
      <c r="CD231" s="150"/>
      <c r="CE231" s="150"/>
      <c r="CF231" s="150"/>
      <c r="CG231" s="150"/>
      <c r="CH231" s="150"/>
      <c r="CI231" s="150"/>
      <c r="CJ231" s="150"/>
      <c r="CK231" s="150"/>
      <c r="CL231" s="150"/>
      <c r="CM231" s="150"/>
      <c r="CN231" s="150"/>
      <c r="CO231" s="150"/>
      <c r="CP231" s="150"/>
      <c r="CQ231" s="150"/>
      <c r="CR231" s="150"/>
      <c r="CS231" s="150"/>
      <c r="CT231" s="150"/>
      <c r="CU231" s="150"/>
      <c r="CV231" s="150"/>
      <c r="CW231" s="150"/>
      <c r="CX231" s="150"/>
      <c r="CY231" s="150"/>
      <c r="CZ231" s="150"/>
      <c r="DA231" s="150"/>
      <c r="DB231" s="150"/>
      <c r="DC231" s="150"/>
      <c r="DD231" s="150"/>
      <c r="DE231" s="150"/>
      <c r="DF231" s="150"/>
      <c r="DG231" s="150"/>
      <c r="DH231" s="150"/>
      <c r="DI231" s="150"/>
      <c r="DJ231" s="150"/>
      <c r="DK231" s="150"/>
      <c r="DL231" s="150"/>
      <c r="DM231" s="150"/>
      <c r="DN231" s="150"/>
      <c r="DO231" s="150"/>
      <c r="DP231" s="150"/>
      <c r="DQ231" s="150"/>
      <c r="DR231" s="150"/>
      <c r="DS231" s="150"/>
      <c r="DT231" s="150"/>
      <c r="DU231" s="150"/>
      <c r="DV231" s="150"/>
      <c r="DW231" s="150"/>
      <c r="DX231" s="150"/>
      <c r="DY231" s="150"/>
      <c r="DZ231" s="150"/>
      <c r="EA231" s="150"/>
      <c r="EB231" s="150"/>
      <c r="EC231" s="150"/>
      <c r="ED231" s="150"/>
      <c r="EE231" s="150"/>
      <c r="EF231" s="150"/>
      <c r="EG231" s="150"/>
      <c r="EH231" s="150"/>
      <c r="EI231" s="2"/>
      <c r="EJ231" s="2"/>
      <c r="EK231" s="2"/>
    </row>
    <row r="232" spans="1:237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  <c r="BI232" s="150"/>
      <c r="BJ232" s="150"/>
      <c r="BK232" s="150"/>
      <c r="BL232" s="150"/>
      <c r="BM232" s="150"/>
      <c r="BN232" s="150"/>
      <c r="BO232" s="150"/>
      <c r="BP232" s="150"/>
      <c r="BQ232" s="150"/>
      <c r="BR232" s="150"/>
      <c r="BS232" s="150"/>
      <c r="BT232" s="150"/>
      <c r="BU232" s="150"/>
      <c r="BV232" s="150"/>
      <c r="BW232" s="150"/>
      <c r="BX232" s="150"/>
      <c r="BY232" s="150"/>
      <c r="BZ232" s="150"/>
      <c r="CA232" s="150"/>
      <c r="CB232" s="150"/>
      <c r="CC232" s="150"/>
      <c r="CD232" s="150"/>
      <c r="CE232" s="150"/>
      <c r="CF232" s="150"/>
      <c r="CG232" s="150"/>
      <c r="CH232" s="150"/>
      <c r="CI232" s="150"/>
      <c r="CJ232" s="150"/>
      <c r="CK232" s="150"/>
      <c r="CL232" s="150"/>
      <c r="CM232" s="150"/>
      <c r="CN232" s="150"/>
      <c r="CO232" s="150"/>
      <c r="CP232" s="150"/>
      <c r="CQ232" s="150"/>
      <c r="CR232" s="150"/>
      <c r="CS232" s="150"/>
      <c r="CT232" s="150"/>
      <c r="CU232" s="150"/>
      <c r="CV232" s="150"/>
      <c r="CW232" s="150"/>
      <c r="CX232" s="150"/>
      <c r="CY232" s="150"/>
      <c r="CZ232" s="150"/>
      <c r="DA232" s="150"/>
      <c r="DB232" s="150"/>
      <c r="DC232" s="150"/>
      <c r="DD232" s="150"/>
      <c r="DE232" s="150"/>
      <c r="DF232" s="150"/>
      <c r="DG232" s="150"/>
      <c r="DH232" s="150"/>
      <c r="DI232" s="150"/>
      <c r="DJ232" s="150"/>
      <c r="DK232" s="150"/>
      <c r="DL232" s="150"/>
      <c r="DM232" s="150"/>
      <c r="DN232" s="150"/>
      <c r="DO232" s="150"/>
      <c r="DP232" s="150"/>
      <c r="DQ232" s="150"/>
      <c r="DR232" s="150"/>
      <c r="DS232" s="150"/>
      <c r="DT232" s="150"/>
      <c r="DU232" s="150"/>
      <c r="DV232" s="150"/>
      <c r="DW232" s="150"/>
      <c r="DX232" s="150"/>
      <c r="DY232" s="150"/>
      <c r="DZ232" s="150"/>
      <c r="EA232" s="150"/>
      <c r="EB232" s="150"/>
      <c r="EC232" s="150"/>
      <c r="ED232" s="150"/>
      <c r="EE232" s="150"/>
      <c r="EF232" s="150"/>
      <c r="EG232" s="150"/>
      <c r="EH232" s="150"/>
      <c r="EI232" s="150"/>
      <c r="EJ232" s="150"/>
      <c r="EK232" s="150"/>
      <c r="EL232" s="2"/>
      <c r="EM232" s="2"/>
      <c r="EN232" s="2"/>
    </row>
    <row r="233" spans="1:237" ht="10.5" customHeight="1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50"/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  <c r="BI233" s="150"/>
      <c r="BJ233" s="150"/>
      <c r="BK233" s="150"/>
      <c r="BL233" s="150"/>
      <c r="BM233" s="150"/>
      <c r="BN233" s="150"/>
      <c r="BO233" s="150"/>
      <c r="BP233" s="150"/>
      <c r="BQ233" s="150"/>
      <c r="BR233" s="150"/>
      <c r="BS233" s="150"/>
      <c r="BT233" s="150"/>
      <c r="BU233" s="150"/>
      <c r="BV233" s="150"/>
      <c r="BW233" s="150"/>
      <c r="BX233" s="150"/>
      <c r="BY233" s="150"/>
      <c r="BZ233" s="150"/>
      <c r="CA233" s="150"/>
      <c r="CB233" s="150"/>
      <c r="CC233" s="150"/>
      <c r="CD233" s="150"/>
      <c r="CE233" s="150"/>
      <c r="CF233" s="150"/>
      <c r="CG233" s="150"/>
      <c r="CH233" s="150"/>
      <c r="CI233" s="150"/>
      <c r="CJ233" s="150"/>
      <c r="CK233" s="150"/>
      <c r="CL233" s="150"/>
      <c r="CM233" s="150"/>
      <c r="CN233" s="150"/>
      <c r="CO233" s="150"/>
      <c r="CP233" s="150"/>
      <c r="CQ233" s="150"/>
      <c r="CR233" s="150"/>
      <c r="CS233" s="150"/>
      <c r="CT233" s="150"/>
      <c r="CU233" s="150"/>
      <c r="CV233" s="150"/>
      <c r="CW233" s="150"/>
      <c r="CX233" s="150"/>
      <c r="CY233" s="150"/>
      <c r="CZ233" s="150"/>
      <c r="DA233" s="150"/>
      <c r="DB233" s="150"/>
      <c r="DC233" s="150"/>
      <c r="DD233" s="150"/>
      <c r="DE233" s="150"/>
      <c r="DF233" s="150"/>
      <c r="DG233" s="150"/>
      <c r="DH233" s="150"/>
      <c r="DI233" s="150"/>
      <c r="DJ233" s="150"/>
      <c r="DK233" s="150"/>
      <c r="DL233" s="150"/>
      <c r="DM233" s="150"/>
      <c r="DN233" s="150"/>
      <c r="DO233" s="150"/>
      <c r="DP233" s="150"/>
      <c r="DQ233" s="150"/>
      <c r="DR233" s="150"/>
      <c r="DS233" s="150"/>
      <c r="DT233" s="150"/>
      <c r="DU233" s="150"/>
      <c r="DV233" s="150"/>
      <c r="DW233" s="150"/>
      <c r="DX233" s="150"/>
      <c r="DY233" s="150"/>
      <c r="DZ233" s="150"/>
      <c r="EA233" s="150"/>
      <c r="EB233" s="150"/>
      <c r="EC233" s="150"/>
      <c r="ED233" s="150"/>
      <c r="EE233" s="150"/>
      <c r="EF233" s="150"/>
      <c r="EG233" s="150"/>
      <c r="EH233" s="150"/>
      <c r="EI233" s="150"/>
      <c r="EJ233" s="150"/>
      <c r="EK233" s="150"/>
      <c r="EL233" s="150"/>
      <c r="EM233" s="150"/>
      <c r="EN233" s="150"/>
      <c r="EO233" s="150"/>
      <c r="EP233" s="2"/>
      <c r="EQ233" s="2"/>
    </row>
    <row r="234" spans="1:237" ht="11.1" customHeight="1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50"/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  <c r="BI234" s="150"/>
      <c r="BJ234" s="150"/>
      <c r="BK234" s="150"/>
      <c r="BL234" s="150"/>
      <c r="BM234" s="150"/>
      <c r="BN234" s="150"/>
      <c r="BO234" s="150"/>
      <c r="BP234" s="150"/>
      <c r="BQ234" s="150"/>
      <c r="BR234" s="150"/>
      <c r="BS234" s="150"/>
      <c r="BT234" s="150"/>
      <c r="BU234" s="150"/>
      <c r="BV234" s="150"/>
      <c r="BW234" s="150"/>
      <c r="BX234" s="150"/>
      <c r="BY234" s="150"/>
      <c r="BZ234" s="150"/>
      <c r="CA234" s="150"/>
      <c r="CB234" s="150"/>
      <c r="CC234" s="150"/>
      <c r="CD234" s="150"/>
      <c r="CE234" s="150"/>
      <c r="CF234" s="150"/>
      <c r="CG234" s="150"/>
      <c r="CH234" s="150"/>
      <c r="CI234" s="150"/>
      <c r="CJ234" s="150"/>
      <c r="CK234" s="150"/>
      <c r="CL234" s="150"/>
      <c r="CM234" s="150"/>
      <c r="CN234" s="150"/>
      <c r="CO234" s="150"/>
      <c r="CP234" s="150"/>
      <c r="CQ234" s="150"/>
      <c r="CR234" s="150"/>
      <c r="CS234" s="150"/>
      <c r="CT234" s="150"/>
      <c r="CU234" s="150"/>
      <c r="CV234" s="150"/>
      <c r="CW234" s="150"/>
      <c r="CX234" s="150"/>
      <c r="CY234" s="150"/>
      <c r="CZ234" s="150"/>
      <c r="DA234" s="150"/>
      <c r="DB234" s="150"/>
      <c r="DC234" s="150"/>
      <c r="DD234" s="150"/>
      <c r="DE234" s="150"/>
      <c r="DF234" s="150"/>
      <c r="DG234" s="150"/>
      <c r="DH234" s="150"/>
      <c r="DI234" s="150"/>
      <c r="DJ234" s="150"/>
      <c r="DK234" s="150"/>
      <c r="DL234" s="150"/>
      <c r="DM234" s="150"/>
      <c r="DN234" s="150"/>
      <c r="DO234" s="150"/>
      <c r="DP234" s="150"/>
      <c r="DQ234" s="150"/>
      <c r="DR234" s="150"/>
      <c r="DS234" s="150"/>
      <c r="DT234" s="150"/>
      <c r="DU234" s="150"/>
      <c r="DV234" s="150"/>
      <c r="DW234" s="150"/>
      <c r="DX234" s="150"/>
      <c r="DY234" s="150"/>
      <c r="DZ234" s="150"/>
      <c r="EA234" s="150"/>
      <c r="EB234" s="150"/>
      <c r="EC234" s="150"/>
      <c r="ED234" s="150"/>
      <c r="EE234" s="150"/>
      <c r="EF234" s="150"/>
      <c r="EG234" s="150"/>
      <c r="EH234" s="150"/>
      <c r="EI234" s="150"/>
      <c r="EJ234" s="150"/>
      <c r="EK234" s="150"/>
      <c r="EL234" s="150"/>
      <c r="EM234" s="150"/>
      <c r="EN234" s="150"/>
      <c r="EO234" s="150"/>
      <c r="ER234" s="2"/>
      <c r="ES234" s="2"/>
    </row>
    <row r="235" spans="1:237" ht="13.7" customHeight="1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  <c r="BI235" s="150"/>
      <c r="BJ235" s="150"/>
      <c r="BK235" s="150"/>
      <c r="BL235" s="150"/>
      <c r="BM235" s="150"/>
      <c r="BN235" s="150"/>
      <c r="BO235" s="150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  <c r="CA235" s="150"/>
      <c r="CB235" s="150"/>
      <c r="CC235" s="150"/>
      <c r="CD235" s="150"/>
      <c r="CE235" s="150"/>
      <c r="CF235" s="150"/>
      <c r="CG235" s="150"/>
      <c r="CH235" s="150"/>
      <c r="CI235" s="150"/>
      <c r="CJ235" s="150"/>
      <c r="CK235" s="150"/>
      <c r="CL235" s="150"/>
      <c r="CM235" s="150"/>
      <c r="CN235" s="150"/>
      <c r="CO235" s="150"/>
      <c r="CP235" s="150"/>
      <c r="CQ235" s="150"/>
      <c r="CR235" s="150"/>
      <c r="CS235" s="150"/>
      <c r="CT235" s="150"/>
      <c r="CU235" s="150"/>
      <c r="CV235" s="150"/>
      <c r="CW235" s="150"/>
      <c r="CX235" s="150"/>
      <c r="CY235" s="150"/>
      <c r="CZ235" s="150"/>
      <c r="DA235" s="150"/>
      <c r="DB235" s="150"/>
      <c r="DC235" s="150"/>
      <c r="DD235" s="150"/>
      <c r="DE235" s="150"/>
      <c r="DF235" s="150"/>
      <c r="DG235" s="150"/>
      <c r="DH235" s="150"/>
      <c r="DI235" s="150"/>
      <c r="DJ235" s="150"/>
      <c r="DK235" s="150"/>
      <c r="DL235" s="150"/>
      <c r="DM235" s="150"/>
      <c r="DN235" s="150"/>
      <c r="DO235" s="150"/>
      <c r="DP235" s="150"/>
      <c r="DQ235" s="150"/>
      <c r="DR235" s="150"/>
      <c r="DS235" s="150"/>
      <c r="DT235" s="150"/>
      <c r="DU235" s="150"/>
      <c r="DV235" s="150"/>
      <c r="DW235" s="150"/>
      <c r="DX235" s="150"/>
      <c r="DY235" s="150"/>
      <c r="DZ235" s="150"/>
      <c r="EA235" s="150"/>
      <c r="EB235" s="150"/>
      <c r="EC235" s="150"/>
      <c r="ED235" s="150"/>
      <c r="EE235" s="150"/>
      <c r="EF235" s="150"/>
      <c r="EG235" s="150"/>
      <c r="EH235" s="150"/>
      <c r="EI235" s="150"/>
      <c r="EJ235" s="150"/>
      <c r="EK235" s="150"/>
      <c r="EL235" s="150"/>
      <c r="EM235" s="150"/>
      <c r="EN235" s="150"/>
      <c r="EO235" s="150"/>
      <c r="EP235" s="150"/>
      <c r="EQ235" s="150"/>
      <c r="ER235" s="150"/>
      <c r="ES235" s="150"/>
      <c r="ET235" s="2"/>
      <c r="EU235" s="2"/>
      <c r="EV235" s="2"/>
    </row>
    <row r="236" spans="1:237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  <c r="BI236" s="150"/>
      <c r="BJ236" s="150"/>
      <c r="BK236" s="150"/>
      <c r="BL236" s="150"/>
      <c r="BM236" s="150"/>
      <c r="BN236" s="150"/>
      <c r="BO236" s="150"/>
      <c r="BP236" s="150"/>
      <c r="BQ236" s="150"/>
      <c r="BR236" s="150"/>
      <c r="BS236" s="150"/>
      <c r="BT236" s="150"/>
      <c r="BU236" s="150"/>
      <c r="BV236" s="150"/>
      <c r="BW236" s="150"/>
      <c r="BX236" s="150"/>
      <c r="BY236" s="150"/>
      <c r="BZ236" s="150"/>
      <c r="CA236" s="150"/>
      <c r="CB236" s="150"/>
      <c r="CC236" s="150"/>
      <c r="CD236" s="150"/>
      <c r="CE236" s="150"/>
      <c r="CF236" s="150"/>
      <c r="CG236" s="150"/>
      <c r="CH236" s="150"/>
      <c r="CI236" s="150"/>
      <c r="CJ236" s="150"/>
      <c r="CK236" s="150"/>
      <c r="CL236" s="150"/>
      <c r="CM236" s="150"/>
      <c r="CN236" s="150"/>
      <c r="CO236" s="150"/>
      <c r="CP236" s="150"/>
      <c r="CQ236" s="150"/>
      <c r="CR236" s="150"/>
      <c r="CS236" s="150"/>
      <c r="CT236" s="150"/>
      <c r="CU236" s="150"/>
      <c r="CV236" s="150"/>
      <c r="CW236" s="150"/>
      <c r="CX236" s="150"/>
      <c r="CY236" s="150"/>
      <c r="CZ236" s="150"/>
      <c r="DA236" s="150"/>
      <c r="DB236" s="150"/>
      <c r="DC236" s="150"/>
      <c r="DD236" s="150"/>
      <c r="DE236" s="150"/>
      <c r="DF236" s="150"/>
      <c r="DG236" s="150"/>
      <c r="DH236" s="150"/>
      <c r="DI236" s="150"/>
      <c r="DJ236" s="150"/>
      <c r="DK236" s="150"/>
      <c r="DL236" s="150"/>
      <c r="DM236" s="150"/>
      <c r="DN236" s="150"/>
      <c r="DO236" s="150"/>
      <c r="DP236" s="150"/>
      <c r="DQ236" s="150"/>
      <c r="DR236" s="150"/>
      <c r="DS236" s="150"/>
      <c r="DT236" s="150"/>
      <c r="DU236" s="150"/>
      <c r="DV236" s="150"/>
      <c r="DW236" s="150"/>
      <c r="DX236" s="150"/>
      <c r="DY236" s="150"/>
      <c r="DZ236" s="150"/>
      <c r="EA236" s="150"/>
      <c r="EB236" s="150"/>
      <c r="EC236" s="150"/>
      <c r="ED236" s="150"/>
      <c r="EE236" s="150"/>
      <c r="EF236" s="150"/>
      <c r="EG236" s="150"/>
      <c r="EH236" s="150"/>
      <c r="EI236" s="150"/>
      <c r="EJ236" s="150"/>
      <c r="EK236" s="150"/>
      <c r="EL236" s="150"/>
      <c r="EM236" s="150"/>
      <c r="EN236" s="150"/>
      <c r="EO236" s="150"/>
      <c r="EP236" s="150"/>
      <c r="EQ236" s="150"/>
      <c r="ER236" s="150"/>
      <c r="ES236" s="150"/>
      <c r="ET236" s="150"/>
      <c r="EU236" s="150"/>
      <c r="EV236" s="150"/>
      <c r="EW236" s="2"/>
      <c r="EX236" s="2"/>
      <c r="EY236" s="2"/>
    </row>
    <row r="237" spans="1:237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  <c r="BI237" s="150"/>
      <c r="BJ237" s="150"/>
      <c r="BK237" s="150"/>
      <c r="BL237" s="150"/>
      <c r="BM237" s="150"/>
      <c r="BN237" s="150"/>
      <c r="BO237" s="150"/>
      <c r="BP237" s="150"/>
      <c r="BQ237" s="150"/>
      <c r="BR237" s="150"/>
      <c r="BS237" s="150"/>
      <c r="BT237" s="150"/>
      <c r="BU237" s="150"/>
      <c r="BV237" s="150"/>
      <c r="BW237" s="150"/>
      <c r="BX237" s="150"/>
      <c r="BY237" s="150"/>
      <c r="BZ237" s="150"/>
      <c r="CA237" s="150"/>
      <c r="CB237" s="150"/>
      <c r="CC237" s="150"/>
      <c r="CD237" s="150"/>
      <c r="CE237" s="150"/>
      <c r="CF237" s="150"/>
      <c r="CG237" s="150"/>
      <c r="CH237" s="150"/>
      <c r="CI237" s="150"/>
      <c r="CJ237" s="150"/>
      <c r="CK237" s="150"/>
      <c r="CL237" s="150"/>
      <c r="CM237" s="150"/>
      <c r="CN237" s="150"/>
      <c r="CO237" s="150"/>
      <c r="CP237" s="150"/>
      <c r="CQ237" s="150"/>
      <c r="CR237" s="150"/>
      <c r="CS237" s="150"/>
      <c r="CT237" s="150"/>
      <c r="CU237" s="150"/>
      <c r="CV237" s="150"/>
      <c r="CW237" s="150"/>
      <c r="CX237" s="150"/>
      <c r="CY237" s="150"/>
      <c r="CZ237" s="150"/>
      <c r="DA237" s="150"/>
      <c r="DB237" s="150"/>
      <c r="DC237" s="150"/>
      <c r="DD237" s="150"/>
      <c r="DE237" s="150"/>
      <c r="DF237" s="150"/>
      <c r="DG237" s="150"/>
      <c r="DH237" s="150"/>
      <c r="DI237" s="150"/>
      <c r="DJ237" s="150"/>
      <c r="DK237" s="150"/>
      <c r="DL237" s="150"/>
      <c r="DM237" s="150"/>
      <c r="DN237" s="150"/>
      <c r="DO237" s="150"/>
      <c r="DP237" s="150"/>
      <c r="DQ237" s="150"/>
      <c r="DR237" s="150"/>
      <c r="DS237" s="150"/>
      <c r="DT237" s="150"/>
      <c r="DU237" s="150"/>
      <c r="DV237" s="150"/>
      <c r="DW237" s="150"/>
      <c r="DX237" s="150"/>
      <c r="DY237" s="150"/>
      <c r="DZ237" s="150"/>
      <c r="EA237" s="150"/>
      <c r="EB237" s="150"/>
      <c r="EC237" s="150"/>
      <c r="ED237" s="150"/>
      <c r="EE237" s="150"/>
      <c r="EF237" s="150"/>
      <c r="EG237" s="150"/>
      <c r="EH237" s="150"/>
      <c r="EI237" s="150"/>
      <c r="EJ237" s="150"/>
      <c r="EK237" s="150"/>
      <c r="EL237" s="150"/>
      <c r="EM237" s="150"/>
      <c r="EN237" s="150"/>
      <c r="EO237" s="150"/>
      <c r="EP237" s="150"/>
      <c r="EQ237" s="150"/>
      <c r="ER237" s="150"/>
      <c r="ES237" s="150"/>
      <c r="ET237" s="150"/>
      <c r="EU237" s="150"/>
      <c r="EV237" s="150"/>
      <c r="EW237" s="150"/>
      <c r="EX237" s="150"/>
      <c r="EY237" s="150"/>
      <c r="EZ237" s="2"/>
      <c r="FA237" s="2"/>
      <c r="FB237" s="2"/>
    </row>
    <row r="238" spans="1:237">
      <c r="A238" s="150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  <c r="BI238" s="150"/>
      <c r="BJ238" s="150"/>
      <c r="BK238" s="150"/>
      <c r="BL238" s="150"/>
      <c r="BM238" s="150"/>
      <c r="BN238" s="150"/>
      <c r="BO238" s="150"/>
      <c r="BP238" s="150"/>
      <c r="BQ238" s="150"/>
      <c r="BR238" s="150"/>
      <c r="BS238" s="150"/>
      <c r="BT238" s="150"/>
      <c r="BU238" s="150"/>
      <c r="BV238" s="150"/>
      <c r="BW238" s="150"/>
      <c r="BX238" s="150"/>
      <c r="BY238" s="150"/>
      <c r="BZ238" s="150"/>
      <c r="CA238" s="150"/>
      <c r="CB238" s="150"/>
      <c r="CC238" s="150"/>
      <c r="CD238" s="150"/>
      <c r="CE238" s="150"/>
      <c r="CF238" s="150"/>
      <c r="CG238" s="150"/>
      <c r="CH238" s="150"/>
      <c r="CI238" s="150"/>
      <c r="CJ238" s="150"/>
      <c r="CK238" s="150"/>
      <c r="CL238" s="150"/>
      <c r="CM238" s="150"/>
      <c r="CN238" s="150"/>
      <c r="CO238" s="150"/>
      <c r="CP238" s="150"/>
      <c r="CQ238" s="150"/>
      <c r="CR238" s="150"/>
      <c r="CS238" s="150"/>
      <c r="CT238" s="150"/>
      <c r="CU238" s="150"/>
      <c r="CV238" s="150"/>
      <c r="CW238" s="150"/>
      <c r="CX238" s="150"/>
      <c r="CY238" s="150"/>
      <c r="CZ238" s="150"/>
      <c r="DA238" s="150"/>
      <c r="DB238" s="150"/>
      <c r="DC238" s="150"/>
      <c r="DD238" s="150"/>
      <c r="DE238" s="150"/>
      <c r="DF238" s="150"/>
      <c r="DG238" s="150"/>
      <c r="DH238" s="150"/>
      <c r="DI238" s="150"/>
      <c r="DJ238" s="150"/>
      <c r="DK238" s="150"/>
      <c r="DL238" s="150"/>
      <c r="DM238" s="150"/>
      <c r="DN238" s="150"/>
      <c r="DO238" s="150"/>
      <c r="DP238" s="150"/>
      <c r="DQ238" s="150"/>
      <c r="DR238" s="150"/>
      <c r="DS238" s="150"/>
      <c r="DT238" s="150"/>
      <c r="DU238" s="150"/>
      <c r="DV238" s="150"/>
      <c r="DW238" s="150"/>
      <c r="DX238" s="150"/>
      <c r="DY238" s="150"/>
      <c r="DZ238" s="150"/>
      <c r="EA238" s="150"/>
      <c r="EB238" s="150"/>
      <c r="EC238" s="150"/>
      <c r="ED238" s="150"/>
      <c r="EE238" s="150"/>
      <c r="EF238" s="150"/>
      <c r="EG238" s="150"/>
      <c r="EH238" s="150"/>
      <c r="EI238" s="150"/>
      <c r="EJ238" s="150"/>
      <c r="EK238" s="150"/>
      <c r="EL238" s="150"/>
      <c r="EM238" s="150"/>
      <c r="EN238" s="150"/>
      <c r="EO238" s="150"/>
      <c r="EP238" s="150"/>
      <c r="EQ238" s="150"/>
      <c r="ER238" s="150"/>
      <c r="ES238" s="150"/>
      <c r="ET238" s="150"/>
      <c r="EU238" s="150"/>
      <c r="EV238" s="150"/>
      <c r="EW238" s="150"/>
      <c r="EX238" s="150"/>
      <c r="EY238" s="150"/>
      <c r="EZ238" s="150"/>
      <c r="FA238" s="150"/>
      <c r="FB238" s="150"/>
      <c r="FC238" s="3"/>
      <c r="FD238" s="3"/>
      <c r="FE238" s="4"/>
    </row>
    <row r="239" spans="1:237">
      <c r="A239" s="150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  <c r="BI239" s="150"/>
      <c r="BJ239" s="150"/>
      <c r="BK239" s="150"/>
      <c r="BL239" s="150"/>
      <c r="BM239" s="150"/>
      <c r="BN239" s="150"/>
      <c r="BO239" s="150"/>
      <c r="BP239" s="150"/>
      <c r="BQ239" s="150"/>
      <c r="BR239" s="150"/>
      <c r="BS239" s="150"/>
      <c r="BT239" s="150"/>
      <c r="BU239" s="150"/>
      <c r="BV239" s="150"/>
      <c r="BW239" s="150"/>
      <c r="BX239" s="150"/>
      <c r="BY239" s="150"/>
      <c r="BZ239" s="150"/>
      <c r="CA239" s="150"/>
      <c r="CB239" s="150"/>
      <c r="CC239" s="150"/>
      <c r="CD239" s="150"/>
      <c r="CE239" s="150"/>
      <c r="CF239" s="150"/>
      <c r="CG239" s="150"/>
      <c r="CH239" s="150"/>
      <c r="CI239" s="150"/>
      <c r="CJ239" s="150"/>
      <c r="CK239" s="150"/>
      <c r="CL239" s="150"/>
      <c r="CM239" s="150"/>
      <c r="CN239" s="150"/>
      <c r="CO239" s="150"/>
      <c r="CP239" s="150"/>
      <c r="CQ239" s="150"/>
      <c r="CR239" s="150"/>
      <c r="CS239" s="150"/>
      <c r="CT239" s="150"/>
      <c r="CU239" s="150"/>
      <c r="CV239" s="150"/>
      <c r="CW239" s="150"/>
      <c r="CX239" s="150"/>
      <c r="CY239" s="150"/>
      <c r="CZ239" s="150"/>
      <c r="DA239" s="150"/>
      <c r="DB239" s="150"/>
      <c r="DC239" s="150"/>
      <c r="DD239" s="150"/>
      <c r="DE239" s="150"/>
      <c r="DF239" s="150"/>
      <c r="DG239" s="150"/>
      <c r="DH239" s="150"/>
      <c r="DI239" s="150"/>
      <c r="DJ239" s="150"/>
      <c r="DK239" s="150"/>
      <c r="DL239" s="150"/>
      <c r="DM239" s="150"/>
      <c r="DN239" s="150"/>
      <c r="DO239" s="150"/>
      <c r="DP239" s="150"/>
      <c r="DQ239" s="150"/>
      <c r="DR239" s="150"/>
      <c r="DS239" s="150"/>
      <c r="DT239" s="150"/>
      <c r="DU239" s="150"/>
      <c r="DV239" s="150"/>
      <c r="DW239" s="150"/>
      <c r="DX239" s="150"/>
      <c r="DY239" s="150"/>
      <c r="DZ239" s="150"/>
      <c r="EA239" s="150"/>
      <c r="EB239" s="150"/>
      <c r="EC239" s="150"/>
      <c r="ED239" s="150"/>
      <c r="EE239" s="150"/>
      <c r="EF239" s="150"/>
      <c r="EG239" s="150"/>
      <c r="EH239" s="150"/>
      <c r="EI239" s="150"/>
      <c r="EJ239" s="150"/>
      <c r="EK239" s="150"/>
      <c r="EL239" s="150"/>
      <c r="EM239" s="150"/>
      <c r="EN239" s="150"/>
      <c r="EO239" s="150"/>
      <c r="EP239" s="150"/>
      <c r="EQ239" s="150"/>
      <c r="ER239" s="150"/>
      <c r="ES239" s="150"/>
      <c r="ET239" s="150"/>
      <c r="EU239" s="150"/>
      <c r="EV239" s="150"/>
      <c r="EW239" s="150"/>
      <c r="EX239" s="150"/>
      <c r="EY239" s="150"/>
      <c r="EZ239" s="150"/>
      <c r="FA239" s="150"/>
      <c r="FB239" s="150"/>
      <c r="FC239" s="150"/>
      <c r="FD239" s="150"/>
      <c r="FE239" s="150"/>
      <c r="FF239" s="4"/>
      <c r="FG239" s="4"/>
      <c r="FH239" s="4"/>
    </row>
    <row r="240" spans="1:237" ht="16.149999999999999" customHeight="1">
      <c r="A240" s="150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  <c r="BI240" s="150"/>
      <c r="BJ240" s="150"/>
      <c r="BK240" s="150"/>
      <c r="BL240" s="150"/>
      <c r="BM240" s="150"/>
      <c r="BN240" s="150"/>
      <c r="BO240" s="150"/>
      <c r="BP240" s="150"/>
      <c r="BQ240" s="150"/>
      <c r="BR240" s="150"/>
      <c r="BS240" s="150"/>
      <c r="BT240" s="150"/>
      <c r="BU240" s="150"/>
      <c r="BV240" s="150"/>
      <c r="BW240" s="150"/>
      <c r="BX240" s="150"/>
      <c r="BY240" s="150"/>
      <c r="BZ240" s="150"/>
      <c r="CA240" s="150"/>
      <c r="CB240" s="150"/>
      <c r="CC240" s="150"/>
      <c r="CD240" s="150"/>
      <c r="CE240" s="150"/>
      <c r="CF240" s="150"/>
      <c r="CG240" s="150"/>
      <c r="CH240" s="150"/>
      <c r="CI240" s="150"/>
      <c r="CJ240" s="150"/>
      <c r="CK240" s="150"/>
      <c r="CL240" s="150"/>
      <c r="CM240" s="150"/>
      <c r="CN240" s="150"/>
      <c r="CO240" s="150"/>
      <c r="CP240" s="150"/>
      <c r="CQ240" s="150"/>
      <c r="CR240" s="150"/>
      <c r="CS240" s="150"/>
      <c r="CT240" s="150"/>
      <c r="CU240" s="150"/>
      <c r="CV240" s="150"/>
      <c r="CW240" s="150"/>
      <c r="CX240" s="150"/>
      <c r="CY240" s="150"/>
      <c r="CZ240" s="150"/>
      <c r="DA240" s="150"/>
      <c r="DB240" s="150"/>
      <c r="DC240" s="150"/>
      <c r="DD240" s="150"/>
      <c r="DE240" s="150"/>
      <c r="DF240" s="150"/>
      <c r="DG240" s="150"/>
      <c r="DH240" s="150"/>
      <c r="DI240" s="150"/>
      <c r="DJ240" s="150"/>
      <c r="DK240" s="150"/>
      <c r="DL240" s="150"/>
      <c r="DM240" s="150"/>
      <c r="DN240" s="150"/>
      <c r="DO240" s="150"/>
      <c r="DP240" s="150"/>
      <c r="DQ240" s="150"/>
      <c r="DR240" s="150"/>
      <c r="DS240" s="150"/>
      <c r="DT240" s="150"/>
      <c r="DU240" s="150"/>
      <c r="DV240" s="150"/>
      <c r="DW240" s="150"/>
      <c r="DX240" s="150"/>
      <c r="DY240" s="150"/>
      <c r="DZ240" s="150"/>
      <c r="EA240" s="150"/>
      <c r="EB240" s="150"/>
      <c r="EC240" s="150"/>
      <c r="ED240" s="150"/>
      <c r="EE240" s="150"/>
      <c r="EF240" s="150"/>
      <c r="EG240" s="150"/>
      <c r="EH240" s="150"/>
      <c r="EI240" s="150"/>
      <c r="EJ240" s="150"/>
      <c r="EK240" s="150"/>
      <c r="EL240" s="150"/>
      <c r="EM240" s="150"/>
      <c r="EN240" s="150"/>
      <c r="EO240" s="150"/>
      <c r="EP240" s="150"/>
      <c r="EQ240" s="150"/>
      <c r="ER240" s="150"/>
      <c r="ES240" s="150"/>
      <c r="ET240" s="150"/>
      <c r="EU240" s="150"/>
      <c r="EV240" s="150"/>
      <c r="EW240" s="150"/>
      <c r="EX240" s="150"/>
      <c r="EY240" s="150"/>
      <c r="EZ240" s="150"/>
      <c r="FA240" s="150"/>
      <c r="FB240" s="150"/>
      <c r="FC240" s="150"/>
      <c r="FD240" s="150"/>
      <c r="FE240" s="150"/>
      <c r="FF240" s="150"/>
      <c r="FG240" s="150"/>
      <c r="FH240" s="150"/>
      <c r="FI240" s="2"/>
      <c r="FJ240" s="2"/>
      <c r="FK240" s="2"/>
    </row>
    <row r="241" spans="1:237" ht="13.7" customHeight="1">
      <c r="A241" s="150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0"/>
      <c r="BN241" s="150"/>
      <c r="BO241" s="150"/>
      <c r="BP241" s="150"/>
      <c r="BQ241" s="150"/>
      <c r="BR241" s="150"/>
      <c r="BS241" s="150"/>
      <c r="BT241" s="150"/>
      <c r="BU241" s="150"/>
      <c r="BV241" s="150"/>
      <c r="BW241" s="150"/>
      <c r="BX241" s="150"/>
      <c r="BY241" s="150"/>
      <c r="BZ241" s="150"/>
      <c r="CA241" s="150"/>
      <c r="CB241" s="150"/>
      <c r="CC241" s="150"/>
      <c r="CD241" s="150"/>
      <c r="CE241" s="150"/>
      <c r="CF241" s="150"/>
      <c r="CG241" s="150"/>
      <c r="CH241" s="150"/>
      <c r="CI241" s="150"/>
      <c r="CJ241" s="150"/>
      <c r="CK241" s="150"/>
      <c r="CL241" s="150"/>
      <c r="CM241" s="150"/>
      <c r="CN241" s="150"/>
      <c r="CO241" s="150"/>
      <c r="CP241" s="150"/>
      <c r="CQ241" s="150"/>
      <c r="CR241" s="150"/>
      <c r="CS241" s="150"/>
      <c r="CT241" s="150"/>
      <c r="CU241" s="150"/>
      <c r="CV241" s="150"/>
      <c r="CW241" s="150"/>
      <c r="CX241" s="150"/>
      <c r="CY241" s="150"/>
      <c r="CZ241" s="150"/>
      <c r="DA241" s="150"/>
      <c r="DB241" s="150"/>
      <c r="DC241" s="150"/>
      <c r="DD241" s="150"/>
      <c r="DE241" s="150"/>
      <c r="DF241" s="150"/>
      <c r="DG241" s="150"/>
      <c r="DH241" s="150"/>
      <c r="DI241" s="150"/>
      <c r="DJ241" s="150"/>
      <c r="DK241" s="150"/>
      <c r="DL241" s="150"/>
      <c r="DM241" s="150"/>
      <c r="DN241" s="150"/>
      <c r="DO241" s="150"/>
      <c r="DP241" s="150"/>
      <c r="DQ241" s="150"/>
      <c r="DR241" s="150"/>
      <c r="DS241" s="150"/>
      <c r="DT241" s="150"/>
      <c r="DU241" s="150"/>
      <c r="DV241" s="150"/>
      <c r="DW241" s="150"/>
      <c r="DX241" s="150"/>
      <c r="DY241" s="150"/>
      <c r="DZ241" s="150"/>
      <c r="EA241" s="150"/>
      <c r="EB241" s="150"/>
      <c r="EC241" s="150"/>
      <c r="ED241" s="150"/>
      <c r="EE241" s="150"/>
      <c r="EF241" s="150"/>
      <c r="EG241" s="150"/>
      <c r="EH241" s="150"/>
      <c r="EI241" s="150"/>
      <c r="EJ241" s="150"/>
      <c r="EK241" s="150"/>
      <c r="EL241" s="150"/>
      <c r="EM241" s="150"/>
      <c r="EN241" s="150"/>
      <c r="EO241" s="150"/>
      <c r="EP241" s="150"/>
      <c r="EQ241" s="150"/>
      <c r="ER241" s="150"/>
      <c r="ES241" s="150"/>
      <c r="ET241" s="150"/>
      <c r="EU241" s="150"/>
      <c r="EV241" s="150"/>
      <c r="EW241" s="150"/>
      <c r="EX241" s="150"/>
      <c r="EY241" s="150"/>
      <c r="EZ241" s="150"/>
      <c r="FA241" s="150"/>
      <c r="FB241" s="150"/>
      <c r="FC241" s="150"/>
      <c r="FD241" s="150"/>
      <c r="FE241" s="150"/>
      <c r="FF241" s="150"/>
      <c r="FG241" s="150"/>
      <c r="FH241" s="150"/>
      <c r="FI241" s="150"/>
      <c r="FJ241" s="150"/>
      <c r="FK241" s="150"/>
      <c r="FL241" s="2"/>
      <c r="FM241" s="2"/>
      <c r="FN241" s="2"/>
    </row>
    <row r="242" spans="1:237" ht="16.7" customHeight="1">
      <c r="A242" s="150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0"/>
      <c r="BN242" s="150"/>
      <c r="BO242" s="150"/>
      <c r="BP242" s="150"/>
      <c r="BQ242" s="150"/>
      <c r="BR242" s="150"/>
      <c r="BS242" s="150"/>
      <c r="BT242" s="150"/>
      <c r="BU242" s="150"/>
      <c r="BV242" s="150"/>
      <c r="BW242" s="150"/>
      <c r="BX242" s="150"/>
      <c r="BY242" s="150"/>
      <c r="BZ242" s="150"/>
      <c r="CA242" s="150"/>
      <c r="CB242" s="150"/>
      <c r="CC242" s="150"/>
      <c r="CD242" s="150"/>
      <c r="CE242" s="150"/>
      <c r="CF242" s="150"/>
      <c r="CG242" s="150"/>
      <c r="CH242" s="150"/>
      <c r="CI242" s="150"/>
      <c r="CJ242" s="150"/>
      <c r="CK242" s="150"/>
      <c r="CL242" s="150"/>
      <c r="CM242" s="150"/>
      <c r="CN242" s="150"/>
      <c r="CO242" s="150"/>
      <c r="CP242" s="150"/>
      <c r="CQ242" s="150"/>
      <c r="CR242" s="150"/>
      <c r="CS242" s="150"/>
      <c r="CT242" s="150"/>
      <c r="CU242" s="150"/>
      <c r="CV242" s="150"/>
      <c r="CW242" s="150"/>
      <c r="CX242" s="150"/>
      <c r="CY242" s="150"/>
      <c r="CZ242" s="150"/>
      <c r="DA242" s="150"/>
      <c r="DB242" s="150"/>
      <c r="DC242" s="150"/>
      <c r="DD242" s="150"/>
      <c r="DE242" s="150"/>
      <c r="DF242" s="150"/>
      <c r="DG242" s="150"/>
      <c r="DH242" s="150"/>
      <c r="DI242" s="150"/>
      <c r="DJ242" s="150"/>
      <c r="DK242" s="150"/>
      <c r="DL242" s="150"/>
      <c r="DM242" s="150"/>
      <c r="DN242" s="150"/>
      <c r="DO242" s="150"/>
      <c r="DP242" s="150"/>
      <c r="DQ242" s="150"/>
      <c r="DR242" s="150"/>
      <c r="DS242" s="150"/>
      <c r="DT242" s="150"/>
      <c r="DU242" s="150"/>
      <c r="DV242" s="150"/>
      <c r="DW242" s="150"/>
      <c r="DX242" s="150"/>
      <c r="DY242" s="150"/>
      <c r="DZ242" s="150"/>
      <c r="EA242" s="150"/>
      <c r="EB242" s="150"/>
      <c r="EC242" s="150"/>
      <c r="ED242" s="150"/>
      <c r="EE242" s="150"/>
      <c r="EF242" s="150"/>
      <c r="EG242" s="150"/>
      <c r="EH242" s="150"/>
      <c r="EI242" s="150"/>
      <c r="EJ242" s="150"/>
      <c r="EK242" s="150"/>
      <c r="EL242" s="150"/>
      <c r="EM242" s="150"/>
      <c r="EN242" s="150"/>
      <c r="EO242" s="150"/>
      <c r="EP242" s="150"/>
      <c r="EQ242" s="150"/>
      <c r="ER242" s="150"/>
      <c r="ES242" s="150"/>
      <c r="ET242" s="150"/>
      <c r="EU242" s="150"/>
      <c r="EV242" s="150"/>
      <c r="EW242" s="150"/>
      <c r="EX242" s="150"/>
      <c r="EY242" s="150"/>
      <c r="EZ242" s="150"/>
      <c r="FA242" s="150"/>
      <c r="FB242" s="150"/>
      <c r="FC242" s="150"/>
      <c r="FD242" s="150"/>
      <c r="FE242" s="150"/>
      <c r="FF242" s="150"/>
      <c r="FG242" s="150"/>
      <c r="FH242" s="150"/>
      <c r="FI242" s="150"/>
      <c r="FJ242" s="150"/>
      <c r="FK242" s="150"/>
      <c r="FL242" s="150"/>
      <c r="FM242" s="150"/>
      <c r="FN242" s="150"/>
      <c r="FO242" s="2"/>
      <c r="FP242" s="2"/>
      <c r="FQ242" s="2"/>
    </row>
    <row r="243" spans="1:237" ht="14.25" customHeight="1">
      <c r="A243" s="150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0"/>
      <c r="BN243" s="150"/>
      <c r="BO243" s="150"/>
      <c r="BP243" s="150"/>
      <c r="BQ243" s="150"/>
      <c r="BR243" s="150"/>
      <c r="BS243" s="150"/>
      <c r="BT243" s="150"/>
      <c r="BU243" s="150"/>
      <c r="BV243" s="150"/>
      <c r="BW243" s="150"/>
      <c r="BX243" s="150"/>
      <c r="BY243" s="150"/>
      <c r="BZ243" s="150"/>
      <c r="CA243" s="150"/>
      <c r="CB243" s="150"/>
      <c r="CC243" s="150"/>
      <c r="CD243" s="150"/>
      <c r="CE243" s="150"/>
      <c r="CF243" s="150"/>
      <c r="CG243" s="150"/>
      <c r="CH243" s="150"/>
      <c r="CI243" s="150"/>
      <c r="CJ243" s="150"/>
      <c r="CK243" s="150"/>
      <c r="CL243" s="150"/>
      <c r="CM243" s="150"/>
      <c r="CN243" s="150"/>
      <c r="CO243" s="150"/>
      <c r="CP243" s="150"/>
      <c r="CQ243" s="150"/>
      <c r="CR243" s="150"/>
      <c r="CS243" s="150"/>
      <c r="CT243" s="150"/>
      <c r="CU243" s="150"/>
      <c r="CV243" s="150"/>
      <c r="CW243" s="150"/>
      <c r="CX243" s="150"/>
      <c r="CY243" s="150"/>
      <c r="CZ243" s="150"/>
      <c r="DA243" s="150"/>
      <c r="DB243" s="150"/>
      <c r="DC243" s="150"/>
      <c r="DD243" s="150"/>
      <c r="DE243" s="150"/>
      <c r="DF243" s="150"/>
      <c r="DG243" s="150"/>
      <c r="DH243" s="150"/>
      <c r="DI243" s="150"/>
      <c r="DJ243" s="150"/>
      <c r="DK243" s="150"/>
      <c r="DL243" s="150"/>
      <c r="DM243" s="150"/>
      <c r="DN243" s="150"/>
      <c r="DO243" s="150"/>
      <c r="DP243" s="150"/>
      <c r="DQ243" s="150"/>
      <c r="DR243" s="150"/>
      <c r="DS243" s="150"/>
      <c r="DT243" s="150"/>
      <c r="DU243" s="150"/>
      <c r="DV243" s="150"/>
      <c r="DW243" s="150"/>
      <c r="DX243" s="150"/>
      <c r="DY243" s="150"/>
      <c r="DZ243" s="150"/>
      <c r="EA243" s="150"/>
      <c r="EB243" s="150"/>
      <c r="EC243" s="150"/>
      <c r="ED243" s="150"/>
      <c r="EE243" s="150"/>
      <c r="EF243" s="150"/>
      <c r="EG243" s="150"/>
      <c r="EH243" s="150"/>
      <c r="EI243" s="150"/>
      <c r="EJ243" s="150"/>
      <c r="EK243" s="150"/>
      <c r="EL243" s="150"/>
      <c r="EM243" s="150"/>
      <c r="EN243" s="150"/>
      <c r="EO243" s="150"/>
      <c r="EP243" s="150"/>
      <c r="EQ243" s="150"/>
      <c r="ER243" s="150"/>
      <c r="ES243" s="150"/>
      <c r="ET243" s="150"/>
      <c r="EU243" s="150"/>
      <c r="EV243" s="150"/>
      <c r="EW243" s="150"/>
      <c r="EX243" s="150"/>
      <c r="EY243" s="150"/>
      <c r="EZ243" s="150"/>
      <c r="FA243" s="150"/>
      <c r="FB243" s="150"/>
      <c r="FC243" s="150"/>
      <c r="FD243" s="150"/>
      <c r="FE243" s="150"/>
      <c r="FF243" s="150"/>
      <c r="FG243" s="150"/>
      <c r="FH243" s="150"/>
      <c r="FI243" s="150"/>
      <c r="FJ243" s="150"/>
      <c r="FK243" s="150"/>
      <c r="FL243" s="150"/>
      <c r="FM243" s="150"/>
      <c r="FN243" s="150"/>
      <c r="FO243" s="150"/>
      <c r="FP243" s="150"/>
      <c r="FQ243" s="150"/>
      <c r="FR243" s="2"/>
      <c r="FS243" s="2"/>
      <c r="FT243" s="2"/>
    </row>
    <row r="244" spans="1:237" ht="14.85" customHeight="1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0"/>
      <c r="BN244" s="150"/>
      <c r="BO244" s="150"/>
      <c r="BP244" s="150"/>
      <c r="BQ244" s="150"/>
      <c r="BR244" s="150"/>
      <c r="BS244" s="150"/>
      <c r="BT244" s="150"/>
      <c r="BU244" s="150"/>
      <c r="BV244" s="150"/>
      <c r="BW244" s="150"/>
      <c r="BX244" s="150"/>
      <c r="BY244" s="150"/>
      <c r="BZ244" s="150"/>
      <c r="CA244" s="150"/>
      <c r="CB244" s="150"/>
      <c r="CC244" s="150"/>
      <c r="CD244" s="150"/>
      <c r="CE244" s="150"/>
      <c r="CF244" s="150"/>
      <c r="CG244" s="150"/>
      <c r="CH244" s="150"/>
      <c r="CI244" s="150"/>
      <c r="CJ244" s="150"/>
      <c r="CK244" s="150"/>
      <c r="CL244" s="150"/>
      <c r="CM244" s="150"/>
      <c r="CN244" s="150"/>
      <c r="CO244" s="150"/>
      <c r="CP244" s="150"/>
      <c r="CQ244" s="150"/>
      <c r="CR244" s="150"/>
      <c r="CS244" s="150"/>
      <c r="CT244" s="150"/>
      <c r="CU244" s="150"/>
      <c r="CV244" s="150"/>
      <c r="CW244" s="150"/>
      <c r="CX244" s="150"/>
      <c r="CY244" s="150"/>
      <c r="CZ244" s="150"/>
      <c r="DA244" s="150"/>
      <c r="DB244" s="150"/>
      <c r="DC244" s="150"/>
      <c r="DD244" s="150"/>
      <c r="DE244" s="150"/>
      <c r="DF244" s="150"/>
      <c r="DG244" s="150"/>
      <c r="DH244" s="150"/>
      <c r="DI244" s="150"/>
      <c r="DJ244" s="150"/>
      <c r="DK244" s="150"/>
      <c r="DL244" s="150"/>
      <c r="DM244" s="150"/>
      <c r="DN244" s="150"/>
      <c r="DO244" s="150"/>
      <c r="DP244" s="150"/>
      <c r="DQ244" s="150"/>
      <c r="DR244" s="150"/>
      <c r="DS244" s="150"/>
      <c r="DT244" s="150"/>
      <c r="DU244" s="150"/>
      <c r="DV244" s="150"/>
      <c r="DW244" s="150"/>
      <c r="DX244" s="150"/>
      <c r="DY244" s="150"/>
      <c r="DZ244" s="150"/>
      <c r="EA244" s="150"/>
      <c r="EB244" s="150"/>
      <c r="EC244" s="150"/>
      <c r="ED244" s="150"/>
      <c r="EE244" s="150"/>
      <c r="EF244" s="150"/>
      <c r="EG244" s="150"/>
      <c r="EH244" s="150"/>
      <c r="EI244" s="150"/>
      <c r="EJ244" s="150"/>
      <c r="EK244" s="150"/>
      <c r="EL244" s="150"/>
      <c r="EM244" s="150"/>
      <c r="EN244" s="150"/>
      <c r="EO244" s="150"/>
      <c r="EP244" s="150"/>
      <c r="EQ244" s="150"/>
      <c r="ER244" s="150"/>
      <c r="ES244" s="150"/>
      <c r="ET244" s="150"/>
      <c r="EU244" s="150"/>
      <c r="EV244" s="150"/>
      <c r="EW244" s="150"/>
      <c r="EX244" s="150"/>
      <c r="EY244" s="150"/>
      <c r="EZ244" s="150"/>
      <c r="FA244" s="150"/>
      <c r="FB244" s="150"/>
      <c r="FC244" s="150"/>
      <c r="FD244" s="150"/>
      <c r="FE244" s="150"/>
      <c r="FF244" s="150"/>
      <c r="FG244" s="150"/>
      <c r="FH244" s="150"/>
      <c r="FI244" s="150"/>
      <c r="FJ244" s="150"/>
      <c r="FK244" s="150"/>
      <c r="FL244" s="150"/>
      <c r="FM244" s="150"/>
      <c r="FN244" s="150"/>
      <c r="FO244" s="150"/>
      <c r="FP244" s="150"/>
      <c r="FQ244" s="150"/>
      <c r="FR244" s="150"/>
      <c r="FS244" s="150"/>
      <c r="FT244" s="150"/>
      <c r="FU244" s="2"/>
      <c r="FV244" s="2"/>
      <c r="FW244" s="2"/>
    </row>
    <row r="245" spans="1:237" ht="13.7" customHeight="1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0"/>
      <c r="BN245" s="150"/>
      <c r="BO245" s="150"/>
      <c r="BP245" s="150"/>
      <c r="BQ245" s="150"/>
      <c r="BR245" s="150"/>
      <c r="BS245" s="150"/>
      <c r="BT245" s="150"/>
      <c r="BU245" s="150"/>
      <c r="BV245" s="150"/>
      <c r="BW245" s="150"/>
      <c r="BX245" s="150"/>
      <c r="BY245" s="150"/>
      <c r="BZ245" s="150"/>
      <c r="CA245" s="150"/>
      <c r="CB245" s="150"/>
      <c r="CC245" s="150"/>
      <c r="CD245" s="150"/>
      <c r="CE245" s="150"/>
      <c r="CF245" s="150"/>
      <c r="CG245" s="150"/>
      <c r="CH245" s="150"/>
      <c r="CI245" s="150"/>
      <c r="CJ245" s="150"/>
      <c r="CK245" s="150"/>
      <c r="CL245" s="150"/>
      <c r="CM245" s="150"/>
      <c r="CN245" s="150"/>
      <c r="CO245" s="150"/>
      <c r="CP245" s="150"/>
      <c r="CQ245" s="150"/>
      <c r="CR245" s="150"/>
      <c r="CS245" s="150"/>
      <c r="CT245" s="150"/>
      <c r="CU245" s="150"/>
      <c r="CV245" s="150"/>
      <c r="CW245" s="150"/>
      <c r="CX245" s="150"/>
      <c r="CY245" s="150"/>
      <c r="CZ245" s="150"/>
      <c r="DA245" s="150"/>
      <c r="DB245" s="150"/>
      <c r="DC245" s="150"/>
      <c r="DD245" s="150"/>
      <c r="DE245" s="150"/>
      <c r="DF245" s="150"/>
      <c r="DG245" s="150"/>
      <c r="DH245" s="150"/>
      <c r="DI245" s="150"/>
      <c r="DJ245" s="150"/>
      <c r="DK245" s="150"/>
      <c r="DL245" s="150"/>
      <c r="DM245" s="150"/>
      <c r="DN245" s="150"/>
      <c r="DO245" s="150"/>
      <c r="DP245" s="150"/>
      <c r="DQ245" s="150"/>
      <c r="DR245" s="150"/>
      <c r="DS245" s="150"/>
      <c r="DT245" s="150"/>
      <c r="DU245" s="150"/>
      <c r="DV245" s="150"/>
      <c r="DW245" s="150"/>
      <c r="DX245" s="150"/>
      <c r="DY245" s="150"/>
      <c r="DZ245" s="150"/>
      <c r="EA245" s="150"/>
      <c r="EB245" s="150"/>
      <c r="EC245" s="150"/>
      <c r="ED245" s="150"/>
      <c r="EE245" s="150"/>
      <c r="EF245" s="150"/>
      <c r="EG245" s="150"/>
      <c r="EH245" s="150"/>
      <c r="EI245" s="150"/>
      <c r="EJ245" s="150"/>
      <c r="EK245" s="150"/>
      <c r="EL245" s="150"/>
      <c r="EM245" s="150"/>
      <c r="EN245" s="150"/>
      <c r="EO245" s="150"/>
      <c r="EP245" s="150"/>
      <c r="EQ245" s="150"/>
      <c r="ER245" s="150"/>
      <c r="ES245" s="150"/>
      <c r="ET245" s="150"/>
      <c r="EU245" s="150"/>
      <c r="EV245" s="150"/>
      <c r="EW245" s="150"/>
      <c r="EX245" s="150"/>
      <c r="EY245" s="150"/>
      <c r="EZ245" s="150"/>
      <c r="FA245" s="150"/>
      <c r="FB245" s="150"/>
      <c r="FC245" s="150"/>
      <c r="FD245" s="150"/>
      <c r="FE245" s="150"/>
      <c r="FF245" s="150"/>
      <c r="FG245" s="150"/>
      <c r="FH245" s="150"/>
      <c r="FI245" s="150"/>
      <c r="FJ245" s="150"/>
      <c r="FK245" s="150"/>
      <c r="FL245" s="150"/>
      <c r="FM245" s="150"/>
      <c r="FN245" s="150"/>
      <c r="FO245" s="150"/>
      <c r="FP245" s="150"/>
      <c r="FQ245" s="150"/>
      <c r="FR245" s="150"/>
      <c r="FS245" s="150"/>
      <c r="FT245" s="150"/>
      <c r="FU245" s="150"/>
      <c r="FV245" s="150"/>
      <c r="FW245" s="150"/>
      <c r="FX245" s="2"/>
      <c r="FY245" s="2"/>
      <c r="FZ245" s="2"/>
    </row>
    <row r="246" spans="1:237" ht="12.4" customHeight="1">
      <c r="A246" s="150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150"/>
      <c r="BN246" s="150"/>
      <c r="BO246" s="150"/>
      <c r="BP246" s="150"/>
      <c r="BQ246" s="150"/>
      <c r="BR246" s="150"/>
      <c r="BS246" s="150"/>
      <c r="BT246" s="150"/>
      <c r="BU246" s="150"/>
      <c r="BV246" s="150"/>
      <c r="BW246" s="150"/>
      <c r="BX246" s="150"/>
      <c r="BY246" s="150"/>
      <c r="BZ246" s="150"/>
      <c r="CA246" s="150"/>
      <c r="CB246" s="150"/>
      <c r="CC246" s="150"/>
      <c r="CD246" s="150"/>
      <c r="CE246" s="150"/>
      <c r="CF246" s="150"/>
      <c r="CG246" s="150"/>
      <c r="CH246" s="150"/>
      <c r="CI246" s="150"/>
      <c r="CJ246" s="150"/>
      <c r="CK246" s="150"/>
      <c r="CL246" s="150"/>
      <c r="CM246" s="150"/>
      <c r="CN246" s="150"/>
      <c r="CO246" s="150"/>
      <c r="CP246" s="150"/>
      <c r="CQ246" s="150"/>
      <c r="CR246" s="150"/>
      <c r="CS246" s="150"/>
      <c r="CT246" s="150"/>
      <c r="CU246" s="150"/>
      <c r="CV246" s="150"/>
      <c r="CW246" s="150"/>
      <c r="CX246" s="150"/>
      <c r="CY246" s="150"/>
      <c r="CZ246" s="150"/>
      <c r="DA246" s="150"/>
      <c r="DB246" s="150"/>
      <c r="DC246" s="150"/>
      <c r="DD246" s="150"/>
      <c r="DE246" s="150"/>
      <c r="DF246" s="150"/>
      <c r="DG246" s="150"/>
      <c r="DH246" s="150"/>
      <c r="DI246" s="150"/>
      <c r="DJ246" s="150"/>
      <c r="DK246" s="150"/>
      <c r="DL246" s="150"/>
      <c r="DM246" s="150"/>
      <c r="DN246" s="150"/>
      <c r="DO246" s="150"/>
      <c r="DP246" s="150"/>
      <c r="DQ246" s="150"/>
      <c r="DR246" s="150"/>
      <c r="DS246" s="150"/>
      <c r="DT246" s="150"/>
      <c r="DU246" s="150"/>
      <c r="DV246" s="150"/>
      <c r="DW246" s="150"/>
      <c r="DX246" s="150"/>
      <c r="DY246" s="150"/>
      <c r="DZ246" s="150"/>
      <c r="EA246" s="150"/>
      <c r="EB246" s="150"/>
      <c r="EC246" s="150"/>
      <c r="ED246" s="150"/>
      <c r="EE246" s="150"/>
      <c r="EF246" s="150"/>
      <c r="EG246" s="150"/>
      <c r="EH246" s="150"/>
      <c r="EI246" s="150"/>
      <c r="EJ246" s="150"/>
      <c r="EK246" s="150"/>
      <c r="EL246" s="150"/>
      <c r="EM246" s="150"/>
      <c r="EN246" s="150"/>
      <c r="EO246" s="150"/>
      <c r="EP246" s="150"/>
      <c r="EQ246" s="150"/>
      <c r="ER246" s="150"/>
      <c r="ES246" s="150"/>
      <c r="ET246" s="150"/>
      <c r="EU246" s="150"/>
      <c r="EV246" s="150"/>
      <c r="EW246" s="150"/>
      <c r="EX246" s="150"/>
      <c r="EY246" s="150"/>
      <c r="EZ246" s="150"/>
      <c r="FA246" s="150"/>
      <c r="FB246" s="150"/>
      <c r="FC246" s="150"/>
      <c r="FD246" s="150"/>
      <c r="FE246" s="150"/>
      <c r="FF246" s="150"/>
      <c r="FG246" s="150"/>
      <c r="FH246" s="150"/>
      <c r="FI246" s="150"/>
      <c r="FJ246" s="150"/>
      <c r="FK246" s="150"/>
      <c r="FL246" s="150"/>
      <c r="FM246" s="150"/>
      <c r="FN246" s="150"/>
      <c r="FO246" s="150"/>
      <c r="FP246" s="150"/>
      <c r="FQ246" s="150"/>
      <c r="FR246" s="150"/>
      <c r="FS246" s="150"/>
      <c r="FT246" s="150"/>
      <c r="FU246" s="150"/>
      <c r="FV246" s="150"/>
      <c r="FW246" s="150"/>
      <c r="FX246" s="150"/>
      <c r="FY246" s="150"/>
      <c r="FZ246" s="150"/>
      <c r="GA246" s="2"/>
      <c r="GB246" s="2"/>
      <c r="GC246" s="2"/>
    </row>
    <row r="247" spans="1:237" ht="14.25" customHeight="1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150"/>
      <c r="BN247" s="150"/>
      <c r="BO247" s="150"/>
      <c r="BP247" s="150"/>
      <c r="BQ247" s="150"/>
      <c r="BR247" s="150"/>
      <c r="BS247" s="150"/>
      <c r="BT247" s="150"/>
      <c r="BU247" s="150"/>
      <c r="BV247" s="150"/>
      <c r="BW247" s="150"/>
      <c r="BX247" s="150"/>
      <c r="BY247" s="150"/>
      <c r="BZ247" s="150"/>
      <c r="CA247" s="150"/>
      <c r="CB247" s="150"/>
      <c r="CC247" s="150"/>
      <c r="CD247" s="150"/>
      <c r="CE247" s="150"/>
      <c r="CF247" s="150"/>
      <c r="CG247" s="150"/>
      <c r="CH247" s="150"/>
      <c r="CI247" s="150"/>
      <c r="CJ247" s="150"/>
      <c r="CK247" s="150"/>
      <c r="CL247" s="150"/>
      <c r="CM247" s="150"/>
      <c r="CN247" s="150"/>
      <c r="CO247" s="150"/>
      <c r="CP247" s="150"/>
      <c r="CQ247" s="150"/>
      <c r="CR247" s="150"/>
      <c r="CS247" s="150"/>
      <c r="CT247" s="150"/>
      <c r="CU247" s="150"/>
      <c r="CV247" s="150"/>
      <c r="CW247" s="150"/>
      <c r="CX247" s="150"/>
      <c r="CY247" s="150"/>
      <c r="CZ247" s="150"/>
      <c r="DA247" s="150"/>
      <c r="DB247" s="150"/>
      <c r="DC247" s="150"/>
      <c r="DD247" s="150"/>
      <c r="DE247" s="150"/>
      <c r="DF247" s="150"/>
      <c r="DG247" s="150"/>
      <c r="DH247" s="150"/>
      <c r="DI247" s="150"/>
      <c r="DJ247" s="150"/>
      <c r="DK247" s="150"/>
      <c r="DL247" s="150"/>
      <c r="DM247" s="150"/>
      <c r="DN247" s="150"/>
      <c r="DO247" s="150"/>
      <c r="DP247" s="150"/>
      <c r="DQ247" s="150"/>
      <c r="DR247" s="150"/>
      <c r="DS247" s="150"/>
      <c r="DT247" s="150"/>
      <c r="DU247" s="150"/>
      <c r="DV247" s="150"/>
      <c r="DW247" s="150"/>
      <c r="DX247" s="150"/>
      <c r="DY247" s="150"/>
      <c r="DZ247" s="150"/>
      <c r="EA247" s="150"/>
      <c r="EB247" s="150"/>
      <c r="EC247" s="150"/>
      <c r="ED247" s="150"/>
      <c r="EE247" s="150"/>
      <c r="EF247" s="150"/>
      <c r="EG247" s="150"/>
      <c r="EH247" s="150"/>
      <c r="EI247" s="150"/>
      <c r="EJ247" s="150"/>
      <c r="EK247" s="150"/>
      <c r="EL247" s="150"/>
      <c r="EM247" s="150"/>
      <c r="EN247" s="150"/>
      <c r="EO247" s="150"/>
      <c r="EP247" s="150"/>
      <c r="EQ247" s="150"/>
      <c r="ER247" s="150"/>
      <c r="ES247" s="150"/>
      <c r="ET247" s="150"/>
      <c r="EU247" s="150"/>
      <c r="EV247" s="150"/>
      <c r="EW247" s="150"/>
      <c r="EX247" s="150"/>
      <c r="EY247" s="150"/>
      <c r="EZ247" s="150"/>
      <c r="FA247" s="150"/>
      <c r="FB247" s="150"/>
      <c r="FC247" s="150"/>
      <c r="FD247" s="150"/>
      <c r="FE247" s="150"/>
      <c r="FF247" s="150"/>
      <c r="FG247" s="150"/>
      <c r="FH247" s="150"/>
      <c r="FI247" s="150"/>
      <c r="FJ247" s="150"/>
      <c r="FK247" s="150"/>
      <c r="FL247" s="150"/>
      <c r="FM247" s="150"/>
      <c r="FN247" s="150"/>
      <c r="FO247" s="150"/>
      <c r="FP247" s="150"/>
      <c r="FQ247" s="150"/>
      <c r="FR247" s="150"/>
      <c r="FS247" s="150"/>
      <c r="FT247" s="150"/>
      <c r="FU247" s="150"/>
      <c r="FV247" s="150"/>
      <c r="FW247" s="150"/>
      <c r="FX247" s="150"/>
      <c r="FY247" s="150"/>
      <c r="FZ247" s="150"/>
      <c r="GA247" s="150"/>
      <c r="GB247" s="150"/>
      <c r="GC247" s="150"/>
      <c r="GD247" s="2"/>
      <c r="GE247" s="2"/>
      <c r="GF247" s="2"/>
    </row>
    <row r="248" spans="1:237" ht="12.4" customHeight="1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150"/>
      <c r="BN248" s="150"/>
      <c r="BO248" s="150"/>
      <c r="BP248" s="150"/>
      <c r="BQ248" s="150"/>
      <c r="BR248" s="150"/>
      <c r="BS248" s="150"/>
      <c r="BT248" s="150"/>
      <c r="BU248" s="150"/>
      <c r="BV248" s="150"/>
      <c r="BW248" s="150"/>
      <c r="BX248" s="150"/>
      <c r="BY248" s="150"/>
      <c r="BZ248" s="150"/>
      <c r="CA248" s="150"/>
      <c r="CB248" s="150"/>
      <c r="CC248" s="150"/>
      <c r="CD248" s="150"/>
      <c r="CE248" s="150"/>
      <c r="CF248" s="150"/>
      <c r="CG248" s="150"/>
      <c r="CH248" s="150"/>
      <c r="CI248" s="150"/>
      <c r="CJ248" s="150"/>
      <c r="CK248" s="150"/>
      <c r="CL248" s="150"/>
      <c r="CM248" s="150"/>
      <c r="CN248" s="150"/>
      <c r="CO248" s="150"/>
      <c r="CP248" s="150"/>
      <c r="CQ248" s="150"/>
      <c r="CR248" s="150"/>
      <c r="CS248" s="150"/>
      <c r="CT248" s="150"/>
      <c r="CU248" s="150"/>
      <c r="CV248" s="150"/>
      <c r="CW248" s="150"/>
      <c r="CX248" s="150"/>
      <c r="CY248" s="150"/>
      <c r="CZ248" s="150"/>
      <c r="DA248" s="150"/>
      <c r="DB248" s="150"/>
      <c r="DC248" s="150"/>
      <c r="DD248" s="150"/>
      <c r="DE248" s="150"/>
      <c r="DF248" s="150"/>
      <c r="DG248" s="150"/>
      <c r="DH248" s="150"/>
      <c r="DI248" s="150"/>
      <c r="DJ248" s="150"/>
      <c r="DK248" s="150"/>
      <c r="DL248" s="150"/>
      <c r="DM248" s="150"/>
      <c r="DN248" s="150"/>
      <c r="DO248" s="150"/>
      <c r="DP248" s="150"/>
      <c r="DQ248" s="150"/>
      <c r="DR248" s="150"/>
      <c r="DS248" s="150"/>
      <c r="DT248" s="150"/>
      <c r="DU248" s="150"/>
      <c r="DV248" s="150"/>
      <c r="DW248" s="150"/>
      <c r="DX248" s="150"/>
      <c r="DY248" s="150"/>
      <c r="DZ248" s="150"/>
      <c r="EA248" s="150"/>
      <c r="EB248" s="150"/>
      <c r="EC248" s="150"/>
      <c r="ED248" s="150"/>
      <c r="EE248" s="150"/>
      <c r="EF248" s="150"/>
      <c r="EG248" s="150"/>
      <c r="EH248" s="150"/>
      <c r="EI248" s="150"/>
      <c r="EJ248" s="150"/>
      <c r="EK248" s="150"/>
      <c r="EL248" s="150"/>
      <c r="EM248" s="150"/>
      <c r="EN248" s="150"/>
      <c r="EO248" s="150"/>
      <c r="EP248" s="150"/>
      <c r="EQ248" s="150"/>
      <c r="ER248" s="150"/>
      <c r="ES248" s="150"/>
      <c r="ET248" s="150"/>
      <c r="EU248" s="150"/>
      <c r="EV248" s="150"/>
      <c r="EW248" s="150"/>
      <c r="EX248" s="150"/>
      <c r="EY248" s="150"/>
      <c r="EZ248" s="150"/>
      <c r="FA248" s="150"/>
      <c r="FB248" s="150"/>
      <c r="FC248" s="150"/>
      <c r="FD248" s="150"/>
      <c r="FE248" s="150"/>
      <c r="FF248" s="150"/>
      <c r="FG248" s="150"/>
      <c r="FH248" s="150"/>
      <c r="FI248" s="150"/>
      <c r="FJ248" s="150"/>
      <c r="FK248" s="150"/>
      <c r="FL248" s="150"/>
      <c r="FM248" s="150"/>
      <c r="FN248" s="150"/>
      <c r="FO248" s="150"/>
      <c r="FP248" s="150"/>
      <c r="FQ248" s="150"/>
      <c r="FR248" s="150"/>
      <c r="FS248" s="150"/>
      <c r="FT248" s="150"/>
      <c r="FU248" s="150"/>
      <c r="FV248" s="150"/>
      <c r="FW248" s="150"/>
      <c r="FX248" s="150"/>
      <c r="FY248" s="150"/>
      <c r="FZ248" s="150"/>
      <c r="GA248" s="150"/>
      <c r="GB248" s="150"/>
      <c r="GC248" s="150"/>
      <c r="GD248" s="150"/>
      <c r="GE248" s="150"/>
      <c r="GF248" s="150"/>
      <c r="GG248" s="2"/>
      <c r="GH248" s="2"/>
      <c r="GI248" s="2"/>
    </row>
    <row r="249" spans="1:237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150"/>
      <c r="BN249" s="150"/>
      <c r="BO249" s="150"/>
      <c r="BP249" s="150"/>
      <c r="BQ249" s="150"/>
      <c r="BR249" s="150"/>
      <c r="BS249" s="150"/>
      <c r="BT249" s="150"/>
      <c r="BU249" s="150"/>
      <c r="BV249" s="150"/>
      <c r="BW249" s="150"/>
      <c r="BX249" s="150"/>
      <c r="BY249" s="150"/>
      <c r="BZ249" s="150"/>
      <c r="CA249" s="150"/>
      <c r="CB249" s="150"/>
      <c r="CC249" s="150"/>
      <c r="CD249" s="150"/>
      <c r="CE249" s="150"/>
      <c r="CF249" s="150"/>
      <c r="CG249" s="150"/>
      <c r="CH249" s="150"/>
      <c r="CI249" s="150"/>
      <c r="CJ249" s="150"/>
      <c r="CK249" s="150"/>
      <c r="CL249" s="150"/>
      <c r="CM249" s="150"/>
      <c r="CN249" s="150"/>
      <c r="CO249" s="150"/>
      <c r="CP249" s="150"/>
      <c r="CQ249" s="150"/>
      <c r="CR249" s="150"/>
      <c r="CS249" s="150"/>
      <c r="CT249" s="150"/>
      <c r="CU249" s="150"/>
      <c r="CV249" s="150"/>
      <c r="CW249" s="150"/>
      <c r="CX249" s="150"/>
      <c r="CY249" s="150"/>
      <c r="CZ249" s="150"/>
      <c r="DA249" s="150"/>
      <c r="DB249" s="150"/>
      <c r="DC249" s="150"/>
      <c r="DD249" s="150"/>
      <c r="DE249" s="150"/>
      <c r="DF249" s="150"/>
      <c r="DG249" s="150"/>
      <c r="DH249" s="150"/>
      <c r="DI249" s="150"/>
      <c r="DJ249" s="150"/>
      <c r="DK249" s="150"/>
      <c r="DL249" s="150"/>
      <c r="DM249" s="150"/>
      <c r="DN249" s="150"/>
      <c r="DO249" s="150"/>
      <c r="DP249" s="150"/>
      <c r="DQ249" s="150"/>
      <c r="DR249" s="150"/>
      <c r="DS249" s="150"/>
      <c r="DT249" s="150"/>
      <c r="DU249" s="150"/>
      <c r="DV249" s="150"/>
      <c r="DW249" s="150"/>
      <c r="DX249" s="150"/>
      <c r="DY249" s="150"/>
      <c r="DZ249" s="150"/>
      <c r="EA249" s="150"/>
      <c r="EB249" s="150"/>
      <c r="EC249" s="150"/>
      <c r="ED249" s="150"/>
      <c r="EE249" s="150"/>
      <c r="EF249" s="150"/>
      <c r="EG249" s="150"/>
      <c r="EH249" s="150"/>
      <c r="EI249" s="150"/>
      <c r="EJ249" s="150"/>
      <c r="EK249" s="150"/>
      <c r="EL249" s="150"/>
      <c r="EM249" s="150"/>
      <c r="EN249" s="150"/>
      <c r="EO249" s="150"/>
      <c r="EP249" s="150"/>
      <c r="EQ249" s="150"/>
      <c r="ER249" s="150"/>
      <c r="ES249" s="150"/>
      <c r="ET249" s="150"/>
      <c r="EU249" s="150"/>
      <c r="EV249" s="150"/>
      <c r="EW249" s="150"/>
      <c r="EX249" s="150"/>
      <c r="EY249" s="150"/>
      <c r="EZ249" s="150"/>
      <c r="FA249" s="150"/>
      <c r="FB249" s="150"/>
      <c r="FC249" s="150"/>
      <c r="FD249" s="150"/>
      <c r="FE249" s="150"/>
      <c r="FF249" s="150"/>
      <c r="FG249" s="150"/>
      <c r="FH249" s="150"/>
      <c r="FI249" s="150"/>
      <c r="FJ249" s="150"/>
      <c r="FK249" s="150"/>
      <c r="FL249" s="150"/>
      <c r="FM249" s="150"/>
      <c r="FN249" s="150"/>
      <c r="FO249" s="150"/>
      <c r="FP249" s="150"/>
      <c r="FQ249" s="150"/>
      <c r="FR249" s="150"/>
      <c r="FS249" s="150"/>
      <c r="FT249" s="150"/>
      <c r="FU249" s="150"/>
      <c r="FV249" s="150"/>
      <c r="FW249" s="150"/>
      <c r="FX249" s="150"/>
      <c r="FY249" s="150"/>
      <c r="FZ249" s="150"/>
      <c r="GA249" s="150"/>
      <c r="GB249" s="150"/>
      <c r="GC249" s="150"/>
      <c r="GD249" s="150"/>
      <c r="GE249" s="150"/>
      <c r="GF249" s="150"/>
      <c r="GG249" s="150"/>
      <c r="GH249" s="150"/>
      <c r="GI249" s="150"/>
      <c r="GJ249" s="150"/>
      <c r="GK249" s="150"/>
      <c r="GL249" s="150"/>
      <c r="GM249" s="150"/>
      <c r="GN249" s="150"/>
      <c r="GO249" s="150"/>
      <c r="GP249" s="150"/>
      <c r="GQ249" s="150"/>
      <c r="GR249" s="150"/>
      <c r="GS249" s="150"/>
      <c r="GT249" s="150"/>
      <c r="GU249" s="150"/>
      <c r="GV249" s="150"/>
      <c r="GW249" s="150"/>
      <c r="GX249" s="150"/>
      <c r="GY249" s="150"/>
      <c r="GZ249" s="150"/>
      <c r="HA249" s="150"/>
      <c r="HB249" s="150"/>
      <c r="HC249" s="150"/>
      <c r="HD249" s="150"/>
      <c r="HE249" s="150"/>
      <c r="HF249" s="150"/>
      <c r="HG249" s="150"/>
      <c r="HH249" s="150"/>
      <c r="HI249" s="150"/>
      <c r="HJ249" s="150"/>
      <c r="HK249" s="150"/>
      <c r="HL249" s="150"/>
      <c r="HM249" s="150"/>
      <c r="HN249" s="150"/>
      <c r="HO249" s="150"/>
      <c r="HP249" s="150"/>
      <c r="HQ249" s="150"/>
      <c r="HR249" s="150"/>
      <c r="HS249" s="150"/>
      <c r="HT249" s="150"/>
      <c r="HU249" s="150"/>
      <c r="HV249" s="150"/>
      <c r="HW249" s="150"/>
      <c r="HX249" s="150"/>
      <c r="HY249" s="150"/>
      <c r="HZ249" s="150"/>
      <c r="IA249" s="150"/>
      <c r="IB249" s="150"/>
      <c r="IC249" s="150"/>
    </row>
    <row r="250" spans="1:237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  <c r="BI250" s="150"/>
      <c r="BJ250" s="150"/>
      <c r="BK250" s="150"/>
      <c r="BL250" s="150"/>
      <c r="BM250" s="150"/>
      <c r="BN250" s="150"/>
      <c r="BO250" s="150"/>
      <c r="BP250" s="150"/>
      <c r="BQ250" s="150"/>
      <c r="BR250" s="150"/>
      <c r="BS250" s="150"/>
      <c r="BT250" s="150"/>
      <c r="BU250" s="150"/>
      <c r="BV250" s="150"/>
      <c r="BW250" s="150"/>
      <c r="BX250" s="150"/>
      <c r="BY250" s="150"/>
      <c r="BZ250" s="150"/>
      <c r="CA250" s="150"/>
      <c r="CB250" s="150"/>
      <c r="CC250" s="150"/>
      <c r="CD250" s="150"/>
      <c r="CE250" s="150"/>
      <c r="CF250" s="150"/>
      <c r="CG250" s="150"/>
      <c r="CH250" s="150"/>
      <c r="CI250" s="150"/>
      <c r="CJ250" s="150"/>
      <c r="CK250" s="150"/>
      <c r="CL250" s="150"/>
      <c r="CM250" s="150"/>
      <c r="CN250" s="150"/>
      <c r="CO250" s="150"/>
      <c r="CP250" s="150"/>
      <c r="CQ250" s="150"/>
      <c r="CR250" s="150"/>
      <c r="CS250" s="150"/>
      <c r="CT250" s="150"/>
      <c r="CU250" s="150"/>
      <c r="CV250" s="150"/>
      <c r="CW250" s="150"/>
      <c r="CX250" s="150"/>
      <c r="CY250" s="150"/>
      <c r="CZ250" s="150"/>
      <c r="DA250" s="150"/>
      <c r="DB250" s="150"/>
      <c r="DC250" s="150"/>
      <c r="DD250" s="150"/>
      <c r="DE250" s="150"/>
      <c r="DF250" s="150"/>
      <c r="DG250" s="150"/>
      <c r="DH250" s="150"/>
      <c r="DI250" s="150"/>
      <c r="DJ250" s="150"/>
      <c r="DK250" s="150"/>
      <c r="DL250" s="150"/>
      <c r="DM250" s="150"/>
      <c r="DN250" s="150"/>
      <c r="DO250" s="150"/>
      <c r="DP250" s="150"/>
      <c r="DQ250" s="150"/>
      <c r="DR250" s="150"/>
      <c r="DS250" s="150"/>
      <c r="DT250" s="150"/>
      <c r="DU250" s="150"/>
      <c r="DV250" s="150"/>
      <c r="DW250" s="150"/>
      <c r="DX250" s="150"/>
      <c r="DY250" s="150"/>
      <c r="DZ250" s="150"/>
      <c r="EA250" s="150"/>
      <c r="EB250" s="150"/>
      <c r="EC250" s="150"/>
      <c r="ED250" s="150"/>
      <c r="EE250" s="150"/>
      <c r="EF250" s="150"/>
      <c r="EG250" s="150"/>
      <c r="EH250" s="150"/>
      <c r="EI250" s="150"/>
      <c r="EJ250" s="150"/>
      <c r="EK250" s="150"/>
      <c r="EL250" s="150"/>
      <c r="EM250" s="150"/>
      <c r="EN250" s="150"/>
      <c r="EO250" s="150"/>
      <c r="EP250" s="150"/>
      <c r="EQ250" s="150"/>
      <c r="ER250" s="150"/>
      <c r="ES250" s="150"/>
      <c r="ET250" s="150"/>
      <c r="EU250" s="150"/>
      <c r="EV250" s="150"/>
      <c r="EW250" s="150"/>
      <c r="EX250" s="150"/>
      <c r="EY250" s="150"/>
      <c r="EZ250" s="150"/>
      <c r="FA250" s="150"/>
      <c r="FB250" s="150"/>
      <c r="FC250" s="150"/>
      <c r="FD250" s="150"/>
      <c r="FE250" s="150"/>
      <c r="FF250" s="150"/>
      <c r="FG250" s="150"/>
      <c r="FH250" s="150"/>
      <c r="FI250" s="150"/>
      <c r="FJ250" s="150"/>
      <c r="FK250" s="150"/>
      <c r="FL250" s="150"/>
      <c r="FM250" s="150"/>
      <c r="FN250" s="150"/>
      <c r="FO250" s="150"/>
      <c r="FP250" s="150"/>
      <c r="FQ250" s="150"/>
      <c r="FR250" s="150"/>
      <c r="FS250" s="150"/>
      <c r="FT250" s="150"/>
      <c r="FU250" s="150"/>
      <c r="FV250" s="150"/>
      <c r="FW250" s="150"/>
      <c r="FX250" s="150"/>
      <c r="FY250" s="150"/>
      <c r="FZ250" s="150"/>
      <c r="GA250" s="150"/>
      <c r="GB250" s="150"/>
      <c r="GC250" s="150"/>
      <c r="GD250" s="150"/>
      <c r="GE250" s="150"/>
      <c r="GF250" s="150"/>
      <c r="GG250" s="150"/>
      <c r="GH250" s="150"/>
      <c r="GI250" s="150"/>
      <c r="GJ250" s="150"/>
      <c r="GK250" s="150"/>
      <c r="GL250" s="150"/>
      <c r="GM250" s="150"/>
      <c r="GN250" s="150"/>
      <c r="GO250" s="150"/>
      <c r="GP250" s="150"/>
      <c r="GQ250" s="150"/>
      <c r="GR250" s="150"/>
      <c r="GS250" s="150"/>
      <c r="GT250" s="150"/>
      <c r="GU250" s="150"/>
      <c r="GV250" s="150"/>
      <c r="GW250" s="150"/>
      <c r="GX250" s="150"/>
      <c r="GY250" s="150"/>
      <c r="GZ250" s="150"/>
      <c r="HA250" s="150"/>
      <c r="HB250" s="150"/>
      <c r="HC250" s="150"/>
      <c r="HD250" s="150"/>
      <c r="HE250" s="150"/>
      <c r="HF250" s="150"/>
      <c r="HG250" s="150"/>
      <c r="HH250" s="150"/>
      <c r="HI250" s="150"/>
      <c r="HJ250" s="150"/>
      <c r="HK250" s="150"/>
      <c r="HL250" s="150"/>
      <c r="HM250" s="150"/>
      <c r="HN250" s="150"/>
      <c r="HO250" s="150"/>
      <c r="HP250" s="150"/>
      <c r="HQ250" s="150"/>
      <c r="HR250" s="150"/>
      <c r="HS250" s="150"/>
      <c r="HT250" s="150"/>
      <c r="HU250" s="150"/>
      <c r="HV250" s="150"/>
      <c r="HW250" s="150"/>
      <c r="HX250" s="150"/>
      <c r="HY250" s="150"/>
      <c r="HZ250" s="150"/>
      <c r="IA250" s="150"/>
      <c r="IB250" s="150"/>
      <c r="IC250" s="150"/>
    </row>
    <row r="251" spans="1:237" ht="16.149999999999999" customHeight="1">
      <c r="A251" s="3"/>
    </row>
    <row r="252" spans="1:237" ht="11.85" customHeight="1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  <c r="BI252" s="150"/>
      <c r="BJ252" s="150"/>
      <c r="BK252" s="150"/>
      <c r="BL252" s="150"/>
      <c r="BM252" s="150"/>
      <c r="BN252" s="150"/>
      <c r="BO252" s="150"/>
      <c r="BP252" s="150"/>
      <c r="BQ252" s="150"/>
      <c r="BR252" s="150"/>
      <c r="BS252" s="150"/>
      <c r="BT252" s="150"/>
      <c r="BU252" s="150"/>
      <c r="BV252" s="150"/>
      <c r="BW252" s="150"/>
      <c r="BX252" s="150"/>
      <c r="BY252" s="150"/>
      <c r="BZ252" s="150"/>
      <c r="CA252" s="150"/>
      <c r="CB252" s="150"/>
      <c r="CC252" s="150"/>
      <c r="CD252" s="150"/>
      <c r="CE252" s="150"/>
      <c r="CF252" s="150"/>
      <c r="CG252" s="150"/>
      <c r="CH252" s="150"/>
      <c r="CI252" s="150"/>
      <c r="CJ252" s="150"/>
      <c r="CK252" s="150"/>
      <c r="CL252" s="150"/>
      <c r="CM252" s="150"/>
      <c r="CN252" s="150"/>
      <c r="CO252" s="150"/>
      <c r="CP252" s="150"/>
      <c r="CQ252" s="150"/>
      <c r="CR252" s="150"/>
      <c r="CS252" s="150"/>
      <c r="CT252" s="150"/>
      <c r="CU252" s="150"/>
      <c r="CV252" s="150"/>
      <c r="CW252" s="150"/>
      <c r="CX252" s="150"/>
      <c r="CY252" s="150"/>
      <c r="CZ252" s="150"/>
      <c r="DA252" s="150"/>
      <c r="DB252" s="150"/>
      <c r="DC252" s="150"/>
      <c r="DD252" s="150"/>
      <c r="DE252" s="150"/>
      <c r="DF252" s="150"/>
      <c r="DG252" s="150"/>
      <c r="DH252" s="150"/>
      <c r="DI252" s="150"/>
      <c r="DJ252" s="150"/>
      <c r="DK252" s="150"/>
      <c r="DL252" s="150"/>
      <c r="DM252" s="150"/>
      <c r="DN252" s="150"/>
      <c r="DO252" s="150"/>
      <c r="DP252" s="150"/>
      <c r="DQ252" s="150"/>
      <c r="DR252" s="150"/>
      <c r="DS252" s="150"/>
      <c r="DT252" s="150"/>
      <c r="DU252" s="150"/>
      <c r="DV252" s="150"/>
      <c r="DW252" s="150"/>
      <c r="DX252" s="150"/>
      <c r="DY252" s="150"/>
      <c r="DZ252" s="150"/>
      <c r="EA252" s="150"/>
      <c r="EB252" s="150"/>
      <c r="EC252" s="150"/>
      <c r="ED252" s="150"/>
      <c r="EE252" s="150"/>
      <c r="EF252" s="150"/>
      <c r="EG252" s="150"/>
      <c r="EH252" s="150"/>
      <c r="EI252" s="150"/>
      <c r="EJ252" s="150"/>
      <c r="EK252" s="150"/>
      <c r="EL252" s="150"/>
      <c r="EM252" s="150"/>
      <c r="EN252" s="150"/>
      <c r="EO252" s="150"/>
      <c r="EP252" s="150"/>
      <c r="EQ252" s="150"/>
      <c r="ER252" s="150"/>
      <c r="ES252" s="150"/>
      <c r="ET252" s="150"/>
      <c r="EU252" s="150"/>
      <c r="EV252" s="150"/>
      <c r="EW252" s="150"/>
      <c r="EX252" s="150"/>
      <c r="EY252" s="150"/>
      <c r="EZ252" s="150"/>
      <c r="FA252" s="150"/>
      <c r="FB252" s="150"/>
      <c r="FC252" s="150"/>
      <c r="FD252" s="150"/>
      <c r="FE252" s="150"/>
      <c r="FF252" s="150"/>
      <c r="FG252" s="150"/>
      <c r="FH252" s="150"/>
      <c r="FI252" s="150"/>
      <c r="FJ252" s="150"/>
      <c r="FK252" s="150"/>
      <c r="FL252" s="150"/>
      <c r="FM252" s="150"/>
      <c r="FN252" s="150"/>
      <c r="FO252" s="150"/>
      <c r="FP252" s="150"/>
      <c r="FQ252" s="150"/>
      <c r="FR252" s="150"/>
      <c r="FS252" s="150"/>
      <c r="FT252" s="150"/>
      <c r="FU252" s="150"/>
      <c r="FV252" s="150"/>
      <c r="FW252" s="150"/>
      <c r="FX252" s="150"/>
      <c r="FY252" s="150"/>
      <c r="FZ252" s="150"/>
      <c r="GA252" s="150"/>
      <c r="GB252" s="150"/>
      <c r="GC252" s="150"/>
      <c r="GD252" s="150"/>
      <c r="GE252" s="150"/>
      <c r="GF252" s="150"/>
      <c r="GG252" s="150"/>
      <c r="GH252" s="150"/>
      <c r="GI252" s="150"/>
      <c r="GJ252" s="3"/>
      <c r="GK252" s="3"/>
      <c r="GL252" s="3"/>
    </row>
    <row r="253" spans="1:237" ht="9.9499999999999993" customHeight="1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50"/>
      <c r="BM253" s="150"/>
      <c r="BN253" s="150"/>
      <c r="BO253" s="150"/>
      <c r="BP253" s="150"/>
      <c r="BQ253" s="150"/>
      <c r="BR253" s="150"/>
      <c r="BS253" s="150"/>
      <c r="BT253" s="150"/>
      <c r="BU253" s="150"/>
      <c r="BV253" s="150"/>
      <c r="BW253" s="150"/>
      <c r="BX253" s="150"/>
      <c r="BY253" s="150"/>
      <c r="BZ253" s="150"/>
      <c r="CA253" s="150"/>
      <c r="CB253" s="150"/>
      <c r="CC253" s="150"/>
      <c r="CD253" s="150"/>
      <c r="CE253" s="150"/>
      <c r="CF253" s="150"/>
      <c r="CG253" s="150"/>
      <c r="CH253" s="150"/>
      <c r="CI253" s="150"/>
      <c r="CJ253" s="150"/>
      <c r="CK253" s="150"/>
      <c r="CL253" s="150"/>
      <c r="CM253" s="150"/>
      <c r="CN253" s="150"/>
      <c r="CO253" s="150"/>
      <c r="CP253" s="150"/>
      <c r="CQ253" s="150"/>
      <c r="CR253" s="150"/>
      <c r="CS253" s="150"/>
      <c r="CT253" s="150"/>
      <c r="CU253" s="150"/>
      <c r="CV253" s="150"/>
      <c r="CW253" s="150"/>
      <c r="CX253" s="150"/>
      <c r="CY253" s="150"/>
      <c r="CZ253" s="150"/>
      <c r="DA253" s="150"/>
      <c r="DB253" s="150"/>
      <c r="DC253" s="150"/>
      <c r="DD253" s="150"/>
      <c r="DE253" s="150"/>
      <c r="DF253" s="150"/>
      <c r="DG253" s="150"/>
      <c r="DH253" s="150"/>
      <c r="DI253" s="150"/>
      <c r="DJ253" s="150"/>
      <c r="DK253" s="150"/>
      <c r="DL253" s="150"/>
      <c r="DM253" s="150"/>
      <c r="DN253" s="150"/>
      <c r="DO253" s="150"/>
      <c r="DP253" s="150"/>
      <c r="DQ253" s="150"/>
      <c r="DR253" s="150"/>
      <c r="DS253" s="150"/>
      <c r="DT253" s="150"/>
      <c r="DU253" s="150"/>
      <c r="DV253" s="150"/>
      <c r="DW253" s="150"/>
      <c r="DX253" s="150"/>
      <c r="DY253" s="150"/>
      <c r="DZ253" s="150"/>
      <c r="EA253" s="150"/>
      <c r="EB253" s="150"/>
      <c r="EC253" s="150"/>
      <c r="ED253" s="150"/>
      <c r="EE253" s="150"/>
      <c r="EF253" s="150"/>
      <c r="EG253" s="150"/>
      <c r="EH253" s="150"/>
      <c r="EI253" s="150"/>
      <c r="EJ253" s="150"/>
      <c r="EK253" s="150"/>
      <c r="EL253" s="150"/>
      <c r="EM253" s="150"/>
      <c r="EN253" s="150"/>
      <c r="EO253" s="150"/>
      <c r="EP253" s="150"/>
      <c r="EQ253" s="150"/>
      <c r="ER253" s="150"/>
      <c r="ES253" s="150"/>
      <c r="ET253" s="150"/>
      <c r="EU253" s="150"/>
      <c r="EV253" s="150"/>
      <c r="EW253" s="150"/>
      <c r="EX253" s="150"/>
      <c r="EY253" s="150"/>
      <c r="EZ253" s="150"/>
      <c r="FA253" s="150"/>
      <c r="FB253" s="150"/>
      <c r="FC253" s="150"/>
      <c r="FD253" s="150"/>
      <c r="FE253" s="150"/>
      <c r="FF253" s="150"/>
      <c r="FG253" s="150"/>
      <c r="FH253" s="150"/>
      <c r="FI253" s="150"/>
      <c r="FJ253" s="150"/>
      <c r="FK253" s="150"/>
      <c r="FL253" s="150"/>
      <c r="FM253" s="150"/>
      <c r="FN253" s="150"/>
      <c r="FO253" s="150"/>
      <c r="FP253" s="150"/>
      <c r="FQ253" s="150"/>
      <c r="FR253" s="150"/>
      <c r="FS253" s="150"/>
      <c r="FT253" s="150"/>
      <c r="FU253" s="150"/>
      <c r="FV253" s="150"/>
      <c r="FW253" s="150"/>
      <c r="FX253" s="150"/>
      <c r="FY253" s="150"/>
      <c r="FZ253" s="150"/>
      <c r="GA253" s="150"/>
      <c r="GB253" s="150"/>
      <c r="GC253" s="150"/>
      <c r="GD253" s="150"/>
      <c r="GE253" s="150"/>
      <c r="GF253" s="150"/>
      <c r="GG253" s="150"/>
      <c r="GH253" s="150"/>
      <c r="GI253" s="150"/>
      <c r="GJ253" s="150"/>
      <c r="GK253" s="150"/>
      <c r="GL253" s="150"/>
      <c r="GM253" s="150"/>
      <c r="GN253" s="2"/>
      <c r="GO253" s="2"/>
    </row>
    <row r="254" spans="1:237" ht="12.4" customHeight="1">
      <c r="A254" s="150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50"/>
      <c r="BM254" s="150"/>
      <c r="BN254" s="150"/>
      <c r="BO254" s="150"/>
      <c r="BP254" s="150"/>
      <c r="BQ254" s="150"/>
      <c r="BR254" s="150"/>
      <c r="BS254" s="150"/>
      <c r="BT254" s="150"/>
      <c r="BU254" s="150"/>
      <c r="BV254" s="150"/>
      <c r="BW254" s="150"/>
      <c r="BX254" s="150"/>
      <c r="BY254" s="150"/>
      <c r="BZ254" s="150"/>
      <c r="CA254" s="150"/>
      <c r="CB254" s="150"/>
      <c r="CC254" s="150"/>
      <c r="CD254" s="150"/>
      <c r="CE254" s="150"/>
      <c r="CF254" s="150"/>
      <c r="CG254" s="150"/>
      <c r="CH254" s="150"/>
      <c r="CI254" s="150"/>
      <c r="CJ254" s="150"/>
      <c r="CK254" s="150"/>
      <c r="CL254" s="150"/>
      <c r="CM254" s="150"/>
      <c r="CN254" s="150"/>
      <c r="CO254" s="150"/>
      <c r="CP254" s="150"/>
      <c r="CQ254" s="150"/>
      <c r="CR254" s="150"/>
      <c r="CS254" s="150"/>
      <c r="CT254" s="150"/>
      <c r="CU254" s="150"/>
      <c r="CV254" s="150"/>
      <c r="CW254" s="150"/>
      <c r="CX254" s="150"/>
      <c r="CY254" s="150"/>
      <c r="CZ254" s="150"/>
      <c r="DA254" s="150"/>
      <c r="DB254" s="150"/>
      <c r="DC254" s="150"/>
      <c r="DD254" s="150"/>
      <c r="DE254" s="150"/>
      <c r="DF254" s="150"/>
      <c r="DG254" s="150"/>
      <c r="DH254" s="150"/>
      <c r="DI254" s="150"/>
      <c r="DJ254" s="150"/>
      <c r="DK254" s="150"/>
      <c r="DL254" s="150"/>
      <c r="DM254" s="150"/>
      <c r="DN254" s="150"/>
      <c r="DO254" s="150"/>
      <c r="DP254" s="150"/>
      <c r="DQ254" s="150"/>
      <c r="DR254" s="150"/>
      <c r="DS254" s="150"/>
      <c r="DT254" s="150"/>
      <c r="DU254" s="150"/>
      <c r="DV254" s="150"/>
      <c r="DW254" s="150"/>
      <c r="DX254" s="150"/>
      <c r="DY254" s="150"/>
      <c r="DZ254" s="150"/>
      <c r="EA254" s="150"/>
      <c r="EB254" s="150"/>
      <c r="EC254" s="150"/>
      <c r="ED254" s="150"/>
      <c r="EE254" s="150"/>
      <c r="EF254" s="150"/>
      <c r="EG254" s="150"/>
      <c r="EH254" s="150"/>
      <c r="EI254" s="150"/>
      <c r="EJ254" s="150"/>
      <c r="EK254" s="150"/>
      <c r="EL254" s="150"/>
      <c r="EM254" s="150"/>
      <c r="EN254" s="150"/>
      <c r="EO254" s="150"/>
      <c r="EP254" s="150"/>
      <c r="EQ254" s="150"/>
      <c r="ER254" s="150"/>
      <c r="ES254" s="150"/>
      <c r="ET254" s="150"/>
      <c r="EU254" s="150"/>
      <c r="EV254" s="150"/>
      <c r="EW254" s="150"/>
      <c r="EX254" s="150"/>
      <c r="EY254" s="150"/>
      <c r="EZ254" s="150"/>
      <c r="FA254" s="150"/>
      <c r="FB254" s="150"/>
      <c r="FC254" s="150"/>
      <c r="FD254" s="150"/>
      <c r="FE254" s="150"/>
      <c r="FF254" s="150"/>
      <c r="FG254" s="150"/>
      <c r="FH254" s="150"/>
      <c r="FI254" s="150"/>
      <c r="FJ254" s="150"/>
      <c r="FK254" s="150"/>
      <c r="FL254" s="150"/>
      <c r="FM254" s="150"/>
      <c r="FN254" s="150"/>
      <c r="FO254" s="150"/>
      <c r="FP254" s="150"/>
      <c r="FQ254" s="150"/>
      <c r="FR254" s="150"/>
      <c r="FS254" s="150"/>
      <c r="FT254" s="150"/>
      <c r="FU254" s="150"/>
      <c r="FV254" s="150"/>
      <c r="FW254" s="150"/>
      <c r="FX254" s="150"/>
      <c r="FY254" s="150"/>
      <c r="FZ254" s="150"/>
      <c r="GA254" s="150"/>
      <c r="GB254" s="150"/>
      <c r="GC254" s="150"/>
      <c r="GD254" s="150"/>
      <c r="GE254" s="150"/>
      <c r="GF254" s="150"/>
      <c r="GG254" s="150"/>
      <c r="GH254" s="150"/>
      <c r="GI254" s="150"/>
      <c r="GJ254" s="150"/>
      <c r="GK254" s="150"/>
      <c r="GL254" s="150"/>
      <c r="GM254" s="150"/>
      <c r="GP254" s="2"/>
      <c r="GQ254" s="2"/>
    </row>
    <row r="255" spans="1:237" ht="18" customHeight="1">
      <c r="A255" s="150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  <c r="BI255" s="150"/>
      <c r="BJ255" s="150"/>
      <c r="BK255" s="150"/>
      <c r="BL255" s="150"/>
      <c r="BM255" s="150"/>
      <c r="BN255" s="150"/>
      <c r="BO255" s="150"/>
      <c r="BP255" s="150"/>
      <c r="BQ255" s="150"/>
      <c r="BR255" s="150"/>
      <c r="BS255" s="150"/>
      <c r="BT255" s="150"/>
      <c r="BU255" s="150"/>
      <c r="BV255" s="150"/>
      <c r="BW255" s="150"/>
      <c r="BX255" s="150"/>
      <c r="BY255" s="150"/>
      <c r="BZ255" s="150"/>
      <c r="CA255" s="150"/>
      <c r="CB255" s="150"/>
      <c r="CC255" s="150"/>
      <c r="CD255" s="150"/>
      <c r="CE255" s="150"/>
      <c r="CF255" s="150"/>
      <c r="CG255" s="150"/>
      <c r="CH255" s="150"/>
      <c r="CI255" s="150"/>
      <c r="CJ255" s="150"/>
      <c r="CK255" s="150"/>
      <c r="CL255" s="150"/>
      <c r="CM255" s="150"/>
      <c r="CN255" s="150"/>
      <c r="CO255" s="150"/>
      <c r="CP255" s="150"/>
      <c r="CQ255" s="150"/>
      <c r="CR255" s="150"/>
      <c r="CS255" s="150"/>
      <c r="CT255" s="150"/>
      <c r="CU255" s="150"/>
      <c r="CV255" s="150"/>
      <c r="CW255" s="150"/>
      <c r="CX255" s="150"/>
      <c r="CY255" s="150"/>
      <c r="CZ255" s="150"/>
      <c r="DA255" s="150"/>
      <c r="DB255" s="150"/>
      <c r="DC255" s="150"/>
      <c r="DD255" s="150"/>
      <c r="DE255" s="150"/>
      <c r="DF255" s="150"/>
      <c r="DG255" s="150"/>
      <c r="DH255" s="150"/>
      <c r="DI255" s="150"/>
      <c r="DJ255" s="150"/>
      <c r="DK255" s="150"/>
      <c r="DL255" s="150"/>
      <c r="DM255" s="150"/>
      <c r="DN255" s="150"/>
      <c r="DO255" s="150"/>
      <c r="DP255" s="150"/>
      <c r="DQ255" s="150"/>
      <c r="DR255" s="150"/>
      <c r="DS255" s="150"/>
      <c r="DT255" s="150"/>
      <c r="DU255" s="150"/>
      <c r="DV255" s="150"/>
      <c r="DW255" s="150"/>
      <c r="DX255" s="150"/>
      <c r="DY255" s="150"/>
      <c r="DZ255" s="150"/>
      <c r="EA255" s="150"/>
      <c r="EB255" s="150"/>
      <c r="EC255" s="150"/>
      <c r="ED255" s="150"/>
      <c r="EE255" s="150"/>
      <c r="EF255" s="150"/>
      <c r="EG255" s="150"/>
      <c r="EH255" s="150"/>
      <c r="EI255" s="150"/>
      <c r="EJ255" s="150"/>
      <c r="EK255" s="150"/>
      <c r="EL255" s="150"/>
      <c r="EM255" s="150"/>
      <c r="EN255" s="150"/>
      <c r="EO255" s="150"/>
      <c r="EP255" s="150"/>
      <c r="EQ255" s="150"/>
      <c r="ER255" s="150"/>
      <c r="ES255" s="150"/>
      <c r="ET255" s="150"/>
      <c r="EU255" s="150"/>
      <c r="EV255" s="150"/>
      <c r="EW255" s="150"/>
      <c r="EX255" s="150"/>
      <c r="EY255" s="150"/>
      <c r="EZ255" s="150"/>
      <c r="FA255" s="150"/>
      <c r="FB255" s="150"/>
      <c r="FC255" s="150"/>
      <c r="FD255" s="150"/>
      <c r="FE255" s="150"/>
      <c r="FF255" s="150"/>
      <c r="FG255" s="150"/>
      <c r="FH255" s="150"/>
      <c r="FI255" s="150"/>
      <c r="FJ255" s="150"/>
      <c r="FK255" s="150"/>
      <c r="FL255" s="150"/>
      <c r="FM255" s="150"/>
      <c r="FN255" s="150"/>
      <c r="FO255" s="150"/>
      <c r="FP255" s="150"/>
      <c r="FQ255" s="150"/>
      <c r="FR255" s="150"/>
      <c r="FS255" s="150"/>
      <c r="FT255" s="150"/>
      <c r="FU255" s="150"/>
      <c r="FV255" s="150"/>
      <c r="FW255" s="150"/>
      <c r="FX255" s="150"/>
      <c r="FY255" s="150"/>
      <c r="FZ255" s="150"/>
      <c r="GA255" s="150"/>
      <c r="GB255" s="150"/>
      <c r="GC255" s="150"/>
      <c r="GD255" s="150"/>
      <c r="GE255" s="150"/>
      <c r="GF255" s="150"/>
      <c r="GG255" s="150"/>
      <c r="GH255" s="150"/>
      <c r="GI255" s="150"/>
      <c r="GJ255" s="150"/>
      <c r="GK255" s="150"/>
      <c r="GL255" s="150"/>
      <c r="GM255" s="150"/>
      <c r="GN255" s="150"/>
      <c r="GO255" s="150"/>
      <c r="GP255" s="150"/>
      <c r="GQ255" s="150"/>
      <c r="GR255" s="2"/>
      <c r="GS255" s="2"/>
      <c r="GT255" s="2"/>
    </row>
    <row r="256" spans="1:237" ht="11.85" customHeight="1">
      <c r="A256" s="150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  <c r="BI256" s="150"/>
      <c r="BJ256" s="150"/>
      <c r="BK256" s="150"/>
      <c r="BL256" s="150"/>
      <c r="BM256" s="150"/>
      <c r="BN256" s="150"/>
      <c r="BO256" s="150"/>
      <c r="BP256" s="150"/>
      <c r="BQ256" s="150"/>
      <c r="BR256" s="150"/>
      <c r="BS256" s="150"/>
      <c r="BT256" s="150"/>
      <c r="BU256" s="150"/>
      <c r="BV256" s="150"/>
      <c r="BW256" s="150"/>
      <c r="BX256" s="150"/>
      <c r="BY256" s="150"/>
      <c r="BZ256" s="150"/>
      <c r="CA256" s="150"/>
      <c r="CB256" s="150"/>
      <c r="CC256" s="150"/>
      <c r="CD256" s="150"/>
      <c r="CE256" s="150"/>
      <c r="CF256" s="150"/>
      <c r="CG256" s="150"/>
      <c r="CH256" s="150"/>
      <c r="CI256" s="150"/>
      <c r="CJ256" s="150"/>
      <c r="CK256" s="150"/>
      <c r="CL256" s="150"/>
      <c r="CM256" s="150"/>
      <c r="CN256" s="150"/>
      <c r="CO256" s="150"/>
      <c r="CP256" s="150"/>
      <c r="CQ256" s="150"/>
      <c r="CR256" s="150"/>
      <c r="CS256" s="150"/>
      <c r="CT256" s="150"/>
      <c r="CU256" s="150"/>
      <c r="CV256" s="150"/>
      <c r="CW256" s="150"/>
      <c r="CX256" s="150"/>
      <c r="CY256" s="150"/>
      <c r="CZ256" s="150"/>
      <c r="DA256" s="150"/>
      <c r="DB256" s="150"/>
      <c r="DC256" s="150"/>
      <c r="DD256" s="150"/>
      <c r="DE256" s="150"/>
      <c r="DF256" s="150"/>
      <c r="DG256" s="150"/>
      <c r="DH256" s="150"/>
      <c r="DI256" s="150"/>
      <c r="DJ256" s="150"/>
      <c r="DK256" s="150"/>
      <c r="DL256" s="150"/>
      <c r="DM256" s="150"/>
      <c r="DN256" s="150"/>
      <c r="DO256" s="150"/>
      <c r="DP256" s="150"/>
      <c r="DQ256" s="150"/>
      <c r="DR256" s="150"/>
      <c r="DS256" s="150"/>
      <c r="DT256" s="150"/>
      <c r="DU256" s="150"/>
      <c r="DV256" s="150"/>
      <c r="DW256" s="150"/>
      <c r="DX256" s="150"/>
      <c r="DY256" s="150"/>
      <c r="DZ256" s="150"/>
      <c r="EA256" s="150"/>
      <c r="EB256" s="150"/>
      <c r="EC256" s="150"/>
      <c r="ED256" s="150"/>
      <c r="EE256" s="150"/>
      <c r="EF256" s="150"/>
      <c r="EG256" s="150"/>
      <c r="EH256" s="150"/>
      <c r="EI256" s="150"/>
      <c r="EJ256" s="150"/>
      <c r="EK256" s="150"/>
      <c r="EL256" s="150"/>
      <c r="EM256" s="150"/>
      <c r="EN256" s="150"/>
      <c r="EO256" s="150"/>
      <c r="EP256" s="150"/>
      <c r="EQ256" s="150"/>
      <c r="ER256" s="150"/>
      <c r="ES256" s="150"/>
      <c r="ET256" s="150"/>
      <c r="EU256" s="150"/>
      <c r="EV256" s="150"/>
      <c r="EW256" s="150"/>
      <c r="EX256" s="150"/>
      <c r="EY256" s="150"/>
      <c r="EZ256" s="150"/>
      <c r="FA256" s="150"/>
      <c r="FB256" s="150"/>
      <c r="FC256" s="150"/>
      <c r="FD256" s="150"/>
      <c r="FE256" s="150"/>
      <c r="FF256" s="150"/>
      <c r="FG256" s="150"/>
      <c r="FH256" s="150"/>
      <c r="FI256" s="150"/>
      <c r="FJ256" s="150"/>
      <c r="FK256" s="150"/>
      <c r="FL256" s="150"/>
      <c r="FM256" s="150"/>
      <c r="FN256" s="150"/>
      <c r="FO256" s="150"/>
      <c r="FP256" s="150"/>
      <c r="FQ256" s="150"/>
      <c r="FR256" s="150"/>
      <c r="FS256" s="150"/>
      <c r="FT256" s="150"/>
      <c r="FU256" s="150"/>
      <c r="FV256" s="150"/>
      <c r="FW256" s="150"/>
      <c r="FX256" s="150"/>
      <c r="FY256" s="150"/>
      <c r="FZ256" s="150"/>
      <c r="GA256" s="150"/>
      <c r="GB256" s="150"/>
      <c r="GC256" s="150"/>
      <c r="GD256" s="150"/>
      <c r="GE256" s="150"/>
      <c r="GF256" s="150"/>
      <c r="GG256" s="150"/>
      <c r="GH256" s="150"/>
      <c r="GI256" s="150"/>
      <c r="GJ256" s="150"/>
      <c r="GK256" s="150"/>
      <c r="GL256" s="150"/>
      <c r="GM256" s="150"/>
      <c r="GN256" s="150"/>
      <c r="GO256" s="150"/>
      <c r="GP256" s="150"/>
      <c r="GQ256" s="150"/>
      <c r="GR256" s="150"/>
      <c r="GS256" s="150"/>
      <c r="GT256" s="150"/>
      <c r="GU256" s="150"/>
      <c r="GV256" s="2"/>
      <c r="GW256" s="2"/>
    </row>
    <row r="257" spans="1:237" ht="11.85" customHeight="1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  <c r="BI257" s="150"/>
      <c r="BJ257" s="150"/>
      <c r="BK257" s="150"/>
      <c r="BL257" s="150"/>
      <c r="BM257" s="150"/>
      <c r="BN257" s="150"/>
      <c r="BO257" s="150"/>
      <c r="BP257" s="150"/>
      <c r="BQ257" s="150"/>
      <c r="BR257" s="150"/>
      <c r="BS257" s="150"/>
      <c r="BT257" s="150"/>
      <c r="BU257" s="150"/>
      <c r="BV257" s="150"/>
      <c r="BW257" s="150"/>
      <c r="BX257" s="150"/>
      <c r="BY257" s="150"/>
      <c r="BZ257" s="150"/>
      <c r="CA257" s="150"/>
      <c r="CB257" s="150"/>
      <c r="CC257" s="150"/>
      <c r="CD257" s="150"/>
      <c r="CE257" s="150"/>
      <c r="CF257" s="150"/>
      <c r="CG257" s="150"/>
      <c r="CH257" s="150"/>
      <c r="CI257" s="150"/>
      <c r="CJ257" s="150"/>
      <c r="CK257" s="150"/>
      <c r="CL257" s="150"/>
      <c r="CM257" s="150"/>
      <c r="CN257" s="150"/>
      <c r="CO257" s="150"/>
      <c r="CP257" s="150"/>
      <c r="CQ257" s="150"/>
      <c r="CR257" s="150"/>
      <c r="CS257" s="150"/>
      <c r="CT257" s="150"/>
      <c r="CU257" s="150"/>
      <c r="CV257" s="150"/>
      <c r="CW257" s="150"/>
      <c r="CX257" s="150"/>
      <c r="CY257" s="150"/>
      <c r="CZ257" s="150"/>
      <c r="DA257" s="150"/>
      <c r="DB257" s="150"/>
      <c r="DC257" s="150"/>
      <c r="DD257" s="150"/>
      <c r="DE257" s="150"/>
      <c r="DF257" s="150"/>
      <c r="DG257" s="150"/>
      <c r="DH257" s="150"/>
      <c r="DI257" s="150"/>
      <c r="DJ257" s="150"/>
      <c r="DK257" s="150"/>
      <c r="DL257" s="150"/>
      <c r="DM257" s="150"/>
      <c r="DN257" s="150"/>
      <c r="DO257" s="150"/>
      <c r="DP257" s="150"/>
      <c r="DQ257" s="150"/>
      <c r="DR257" s="150"/>
      <c r="DS257" s="150"/>
      <c r="DT257" s="150"/>
      <c r="DU257" s="150"/>
      <c r="DV257" s="150"/>
      <c r="DW257" s="150"/>
      <c r="DX257" s="150"/>
      <c r="DY257" s="150"/>
      <c r="DZ257" s="150"/>
      <c r="EA257" s="150"/>
      <c r="EB257" s="150"/>
      <c r="EC257" s="150"/>
      <c r="ED257" s="150"/>
      <c r="EE257" s="150"/>
      <c r="EF257" s="150"/>
      <c r="EG257" s="150"/>
      <c r="EH257" s="150"/>
      <c r="EI257" s="150"/>
      <c r="EJ257" s="150"/>
      <c r="EK257" s="150"/>
      <c r="EL257" s="150"/>
      <c r="EM257" s="150"/>
      <c r="EN257" s="150"/>
      <c r="EO257" s="150"/>
      <c r="EP257" s="150"/>
      <c r="EQ257" s="150"/>
      <c r="ER257" s="150"/>
      <c r="ES257" s="150"/>
      <c r="ET257" s="150"/>
      <c r="EU257" s="150"/>
      <c r="EV257" s="150"/>
      <c r="EW257" s="150"/>
      <c r="EX257" s="150"/>
      <c r="EY257" s="150"/>
      <c r="EZ257" s="150"/>
      <c r="FA257" s="150"/>
      <c r="FB257" s="150"/>
      <c r="FC257" s="150"/>
      <c r="FD257" s="150"/>
      <c r="FE257" s="150"/>
      <c r="FF257" s="150"/>
      <c r="FG257" s="150"/>
      <c r="FH257" s="150"/>
      <c r="FI257" s="150"/>
      <c r="FJ257" s="150"/>
      <c r="FK257" s="150"/>
      <c r="FL257" s="150"/>
      <c r="FM257" s="150"/>
      <c r="FN257" s="150"/>
      <c r="FO257" s="150"/>
      <c r="FP257" s="150"/>
      <c r="FQ257" s="150"/>
      <c r="FR257" s="150"/>
      <c r="FS257" s="150"/>
      <c r="FT257" s="150"/>
      <c r="FU257" s="150"/>
      <c r="FV257" s="150"/>
      <c r="FW257" s="150"/>
      <c r="FX257" s="150"/>
      <c r="FY257" s="150"/>
      <c r="FZ257" s="150"/>
      <c r="GA257" s="150"/>
      <c r="GB257" s="150"/>
      <c r="GC257" s="150"/>
      <c r="GD257" s="150"/>
      <c r="GE257" s="150"/>
      <c r="GF257" s="150"/>
      <c r="GG257" s="150"/>
      <c r="GH257" s="150"/>
      <c r="GI257" s="150"/>
      <c r="GJ257" s="150"/>
      <c r="GK257" s="150"/>
      <c r="GL257" s="150"/>
      <c r="GM257" s="150"/>
      <c r="GN257" s="150"/>
      <c r="GO257" s="150"/>
      <c r="GP257" s="150"/>
      <c r="GQ257" s="150"/>
      <c r="GR257" s="150"/>
      <c r="GS257" s="150"/>
      <c r="GT257" s="150"/>
      <c r="GU257" s="150"/>
      <c r="GX257" s="2"/>
      <c r="GY257" s="2"/>
    </row>
    <row r="258" spans="1:237" ht="12.4" customHeight="1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  <c r="BI258" s="150"/>
      <c r="BJ258" s="150"/>
      <c r="BK258" s="150"/>
      <c r="BL258" s="150"/>
      <c r="BM258" s="150"/>
      <c r="BN258" s="150"/>
      <c r="BO258" s="150"/>
      <c r="BP258" s="150"/>
      <c r="BQ258" s="150"/>
      <c r="BR258" s="150"/>
      <c r="BS258" s="150"/>
      <c r="BT258" s="150"/>
      <c r="BU258" s="150"/>
      <c r="BV258" s="150"/>
      <c r="BW258" s="150"/>
      <c r="BX258" s="150"/>
      <c r="BY258" s="150"/>
      <c r="BZ258" s="150"/>
      <c r="CA258" s="150"/>
      <c r="CB258" s="150"/>
      <c r="CC258" s="150"/>
      <c r="CD258" s="150"/>
      <c r="CE258" s="150"/>
      <c r="CF258" s="150"/>
      <c r="CG258" s="150"/>
      <c r="CH258" s="150"/>
      <c r="CI258" s="150"/>
      <c r="CJ258" s="150"/>
      <c r="CK258" s="150"/>
      <c r="CL258" s="150"/>
      <c r="CM258" s="150"/>
      <c r="CN258" s="150"/>
      <c r="CO258" s="150"/>
      <c r="CP258" s="150"/>
      <c r="CQ258" s="150"/>
      <c r="CR258" s="150"/>
      <c r="CS258" s="150"/>
      <c r="CT258" s="150"/>
      <c r="CU258" s="150"/>
      <c r="CV258" s="150"/>
      <c r="CW258" s="150"/>
      <c r="CX258" s="150"/>
      <c r="CY258" s="150"/>
      <c r="CZ258" s="150"/>
      <c r="DA258" s="150"/>
      <c r="DB258" s="150"/>
      <c r="DC258" s="150"/>
      <c r="DD258" s="150"/>
      <c r="DE258" s="150"/>
      <c r="DF258" s="150"/>
      <c r="DG258" s="150"/>
      <c r="DH258" s="150"/>
      <c r="DI258" s="150"/>
      <c r="DJ258" s="150"/>
      <c r="DK258" s="150"/>
      <c r="DL258" s="150"/>
      <c r="DM258" s="150"/>
      <c r="DN258" s="150"/>
      <c r="DO258" s="150"/>
      <c r="DP258" s="150"/>
      <c r="DQ258" s="150"/>
      <c r="DR258" s="150"/>
      <c r="DS258" s="150"/>
      <c r="DT258" s="150"/>
      <c r="DU258" s="150"/>
      <c r="DV258" s="150"/>
      <c r="DW258" s="150"/>
      <c r="DX258" s="150"/>
      <c r="DY258" s="150"/>
      <c r="DZ258" s="150"/>
      <c r="EA258" s="150"/>
      <c r="EB258" s="150"/>
      <c r="EC258" s="150"/>
      <c r="ED258" s="150"/>
      <c r="EE258" s="150"/>
      <c r="EF258" s="150"/>
      <c r="EG258" s="150"/>
      <c r="EH258" s="150"/>
      <c r="EI258" s="150"/>
      <c r="EJ258" s="150"/>
      <c r="EK258" s="150"/>
      <c r="EL258" s="150"/>
      <c r="EM258" s="150"/>
      <c r="EN258" s="150"/>
      <c r="EO258" s="150"/>
      <c r="EP258" s="150"/>
      <c r="EQ258" s="150"/>
      <c r="ER258" s="150"/>
      <c r="ES258" s="150"/>
      <c r="ET258" s="150"/>
      <c r="EU258" s="150"/>
      <c r="EV258" s="150"/>
      <c r="EW258" s="150"/>
      <c r="EX258" s="150"/>
      <c r="EY258" s="150"/>
      <c r="EZ258" s="150"/>
      <c r="FA258" s="150"/>
      <c r="FB258" s="150"/>
      <c r="FC258" s="150"/>
      <c r="FD258" s="150"/>
      <c r="FE258" s="150"/>
      <c r="FF258" s="150"/>
      <c r="FG258" s="150"/>
      <c r="FH258" s="150"/>
      <c r="FI258" s="150"/>
      <c r="FJ258" s="150"/>
      <c r="FK258" s="150"/>
      <c r="FL258" s="150"/>
      <c r="FM258" s="150"/>
      <c r="FN258" s="150"/>
      <c r="FO258" s="150"/>
      <c r="FP258" s="150"/>
      <c r="FQ258" s="150"/>
      <c r="FR258" s="150"/>
      <c r="FS258" s="150"/>
      <c r="FT258" s="150"/>
      <c r="FU258" s="150"/>
      <c r="FV258" s="150"/>
      <c r="FW258" s="150"/>
      <c r="FX258" s="150"/>
      <c r="FY258" s="150"/>
      <c r="FZ258" s="150"/>
      <c r="GA258" s="150"/>
      <c r="GB258" s="150"/>
      <c r="GC258" s="150"/>
      <c r="GD258" s="150"/>
      <c r="GE258" s="150"/>
      <c r="GF258" s="150"/>
      <c r="GG258" s="150"/>
      <c r="GH258" s="150"/>
      <c r="GI258" s="150"/>
      <c r="GJ258" s="150"/>
      <c r="GK258" s="150"/>
      <c r="GL258" s="150"/>
      <c r="GM258" s="150"/>
      <c r="GN258" s="150"/>
      <c r="GO258" s="150"/>
      <c r="GP258" s="150"/>
      <c r="GQ258" s="150"/>
      <c r="GR258" s="150"/>
      <c r="GS258" s="150"/>
      <c r="GT258" s="150"/>
      <c r="GU258" s="150"/>
      <c r="GV258" s="150"/>
      <c r="GW258" s="150"/>
      <c r="GX258" s="150"/>
      <c r="GY258" s="150"/>
      <c r="GZ258" s="2"/>
      <c r="HA258" s="2"/>
      <c r="HB258" s="2"/>
    </row>
    <row r="259" spans="1:237" ht="15.6" customHeight="1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0"/>
      <c r="BN259" s="150"/>
      <c r="BO259" s="150"/>
      <c r="BP259" s="150"/>
      <c r="BQ259" s="150"/>
      <c r="BR259" s="150"/>
      <c r="BS259" s="150"/>
      <c r="BT259" s="150"/>
      <c r="BU259" s="150"/>
      <c r="BV259" s="150"/>
      <c r="BW259" s="150"/>
      <c r="BX259" s="150"/>
      <c r="BY259" s="150"/>
      <c r="BZ259" s="150"/>
      <c r="CA259" s="150"/>
      <c r="CB259" s="150"/>
      <c r="CC259" s="150"/>
      <c r="CD259" s="150"/>
      <c r="CE259" s="150"/>
      <c r="CF259" s="150"/>
      <c r="CG259" s="150"/>
      <c r="CH259" s="150"/>
      <c r="CI259" s="150"/>
      <c r="CJ259" s="150"/>
      <c r="CK259" s="150"/>
      <c r="CL259" s="150"/>
      <c r="CM259" s="150"/>
      <c r="CN259" s="150"/>
      <c r="CO259" s="150"/>
      <c r="CP259" s="150"/>
      <c r="CQ259" s="150"/>
      <c r="CR259" s="150"/>
      <c r="CS259" s="150"/>
      <c r="CT259" s="150"/>
      <c r="CU259" s="150"/>
      <c r="CV259" s="150"/>
      <c r="CW259" s="150"/>
      <c r="CX259" s="150"/>
      <c r="CY259" s="150"/>
      <c r="CZ259" s="150"/>
      <c r="DA259" s="150"/>
      <c r="DB259" s="150"/>
      <c r="DC259" s="150"/>
      <c r="DD259" s="150"/>
      <c r="DE259" s="150"/>
      <c r="DF259" s="150"/>
      <c r="DG259" s="150"/>
      <c r="DH259" s="150"/>
      <c r="DI259" s="150"/>
      <c r="DJ259" s="150"/>
      <c r="DK259" s="150"/>
      <c r="DL259" s="150"/>
      <c r="DM259" s="150"/>
      <c r="DN259" s="150"/>
      <c r="DO259" s="150"/>
      <c r="DP259" s="150"/>
      <c r="DQ259" s="150"/>
      <c r="DR259" s="150"/>
      <c r="DS259" s="150"/>
      <c r="DT259" s="150"/>
      <c r="DU259" s="150"/>
      <c r="DV259" s="150"/>
      <c r="DW259" s="150"/>
      <c r="DX259" s="150"/>
      <c r="DY259" s="150"/>
      <c r="DZ259" s="150"/>
      <c r="EA259" s="150"/>
      <c r="EB259" s="150"/>
      <c r="EC259" s="150"/>
      <c r="ED259" s="150"/>
      <c r="EE259" s="150"/>
      <c r="EF259" s="150"/>
      <c r="EG259" s="150"/>
      <c r="EH259" s="150"/>
      <c r="EI259" s="150"/>
      <c r="EJ259" s="150"/>
      <c r="EK259" s="150"/>
      <c r="EL259" s="150"/>
      <c r="EM259" s="150"/>
      <c r="EN259" s="150"/>
      <c r="EO259" s="150"/>
      <c r="EP259" s="150"/>
      <c r="EQ259" s="150"/>
      <c r="ER259" s="150"/>
      <c r="ES259" s="150"/>
      <c r="ET259" s="150"/>
      <c r="EU259" s="150"/>
      <c r="EV259" s="150"/>
      <c r="EW259" s="150"/>
      <c r="EX259" s="150"/>
      <c r="EY259" s="150"/>
      <c r="EZ259" s="150"/>
      <c r="FA259" s="150"/>
      <c r="FB259" s="150"/>
      <c r="FC259" s="150"/>
      <c r="FD259" s="150"/>
      <c r="FE259" s="150"/>
      <c r="FF259" s="150"/>
      <c r="FG259" s="150"/>
      <c r="FH259" s="150"/>
      <c r="FI259" s="150"/>
      <c r="FJ259" s="150"/>
      <c r="FK259" s="150"/>
      <c r="FL259" s="150"/>
      <c r="FM259" s="150"/>
      <c r="FN259" s="150"/>
      <c r="FO259" s="150"/>
      <c r="FP259" s="150"/>
      <c r="FQ259" s="150"/>
      <c r="FR259" s="150"/>
      <c r="FS259" s="150"/>
      <c r="FT259" s="150"/>
      <c r="FU259" s="150"/>
      <c r="FV259" s="150"/>
      <c r="FW259" s="150"/>
      <c r="FX259" s="150"/>
      <c r="FY259" s="150"/>
      <c r="FZ259" s="150"/>
      <c r="GA259" s="150"/>
      <c r="GB259" s="150"/>
      <c r="GC259" s="150"/>
      <c r="GD259" s="150"/>
      <c r="GE259" s="150"/>
      <c r="GF259" s="150"/>
      <c r="GG259" s="150"/>
      <c r="GH259" s="150"/>
      <c r="GI259" s="150"/>
      <c r="GJ259" s="150"/>
      <c r="GK259" s="150"/>
      <c r="GL259" s="150"/>
      <c r="GM259" s="150"/>
      <c r="GN259" s="150"/>
      <c r="GO259" s="150"/>
      <c r="GP259" s="150"/>
      <c r="GQ259" s="150"/>
      <c r="GR259" s="150"/>
      <c r="GS259" s="150"/>
      <c r="GT259" s="150"/>
      <c r="GU259" s="150"/>
      <c r="GV259" s="150"/>
      <c r="GW259" s="150"/>
      <c r="GX259" s="150"/>
      <c r="GY259" s="150"/>
      <c r="GZ259" s="150"/>
      <c r="HA259" s="150"/>
      <c r="HB259" s="150"/>
      <c r="HC259" s="2"/>
      <c r="HD259" s="2"/>
      <c r="HE259" s="2"/>
    </row>
    <row r="260" spans="1:237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0"/>
      <c r="BN260" s="150"/>
      <c r="BO260" s="150"/>
      <c r="BP260" s="150"/>
      <c r="BQ260" s="150"/>
      <c r="BR260" s="150"/>
      <c r="BS260" s="150"/>
      <c r="BT260" s="150"/>
      <c r="BU260" s="150"/>
      <c r="BV260" s="150"/>
      <c r="BW260" s="150"/>
      <c r="BX260" s="150"/>
      <c r="BY260" s="150"/>
      <c r="BZ260" s="150"/>
      <c r="CA260" s="150"/>
      <c r="CB260" s="150"/>
      <c r="CC260" s="150"/>
      <c r="CD260" s="150"/>
      <c r="CE260" s="150"/>
      <c r="CF260" s="150"/>
      <c r="CG260" s="150"/>
      <c r="CH260" s="150"/>
      <c r="CI260" s="150"/>
      <c r="CJ260" s="150"/>
      <c r="CK260" s="150"/>
      <c r="CL260" s="150"/>
      <c r="CM260" s="150"/>
      <c r="CN260" s="150"/>
      <c r="CO260" s="150"/>
      <c r="CP260" s="150"/>
      <c r="CQ260" s="150"/>
      <c r="CR260" s="150"/>
      <c r="CS260" s="150"/>
      <c r="CT260" s="150"/>
      <c r="CU260" s="150"/>
      <c r="CV260" s="150"/>
      <c r="CW260" s="150"/>
      <c r="CX260" s="150"/>
      <c r="CY260" s="150"/>
      <c r="CZ260" s="150"/>
      <c r="DA260" s="150"/>
      <c r="DB260" s="150"/>
      <c r="DC260" s="150"/>
      <c r="DD260" s="150"/>
      <c r="DE260" s="150"/>
      <c r="DF260" s="150"/>
      <c r="DG260" s="150"/>
      <c r="DH260" s="150"/>
      <c r="DI260" s="150"/>
      <c r="DJ260" s="150"/>
      <c r="DK260" s="150"/>
      <c r="DL260" s="150"/>
      <c r="DM260" s="150"/>
      <c r="DN260" s="150"/>
      <c r="DO260" s="150"/>
      <c r="DP260" s="150"/>
      <c r="DQ260" s="150"/>
      <c r="DR260" s="150"/>
      <c r="DS260" s="150"/>
      <c r="DT260" s="150"/>
      <c r="DU260" s="150"/>
      <c r="DV260" s="150"/>
      <c r="DW260" s="150"/>
      <c r="DX260" s="150"/>
      <c r="DY260" s="150"/>
      <c r="DZ260" s="150"/>
      <c r="EA260" s="150"/>
      <c r="EB260" s="150"/>
      <c r="EC260" s="150"/>
      <c r="ED260" s="150"/>
      <c r="EE260" s="150"/>
      <c r="EF260" s="150"/>
      <c r="EG260" s="150"/>
      <c r="EH260" s="150"/>
      <c r="EI260" s="150"/>
      <c r="EJ260" s="150"/>
      <c r="EK260" s="150"/>
      <c r="EL260" s="150"/>
      <c r="EM260" s="150"/>
      <c r="EN260" s="150"/>
      <c r="EO260" s="150"/>
      <c r="EP260" s="150"/>
      <c r="EQ260" s="150"/>
      <c r="ER260" s="150"/>
      <c r="ES260" s="150"/>
      <c r="ET260" s="150"/>
      <c r="EU260" s="150"/>
      <c r="EV260" s="150"/>
      <c r="EW260" s="150"/>
      <c r="EX260" s="150"/>
      <c r="EY260" s="150"/>
      <c r="EZ260" s="150"/>
      <c r="FA260" s="150"/>
      <c r="FB260" s="150"/>
      <c r="FC260" s="150"/>
      <c r="FD260" s="150"/>
      <c r="FE260" s="150"/>
      <c r="FF260" s="150"/>
      <c r="FG260" s="150"/>
      <c r="FH260" s="150"/>
      <c r="FI260" s="150"/>
      <c r="FJ260" s="150"/>
      <c r="FK260" s="150"/>
      <c r="FL260" s="150"/>
      <c r="FM260" s="150"/>
      <c r="FN260" s="150"/>
      <c r="FO260" s="150"/>
      <c r="FP260" s="150"/>
      <c r="FQ260" s="150"/>
      <c r="FR260" s="150"/>
      <c r="FS260" s="150"/>
      <c r="FT260" s="150"/>
      <c r="FU260" s="150"/>
      <c r="FV260" s="150"/>
      <c r="FW260" s="150"/>
      <c r="FX260" s="150"/>
      <c r="FY260" s="150"/>
      <c r="FZ260" s="150"/>
      <c r="GA260" s="150"/>
      <c r="GB260" s="150"/>
      <c r="GC260" s="150"/>
      <c r="GD260" s="150"/>
      <c r="GE260" s="150"/>
      <c r="GF260" s="150"/>
      <c r="GG260" s="150"/>
      <c r="GH260" s="150"/>
      <c r="GI260" s="150"/>
      <c r="GJ260" s="150"/>
      <c r="GK260" s="150"/>
      <c r="GL260" s="150"/>
      <c r="GM260" s="150"/>
      <c r="GN260" s="150"/>
      <c r="GO260" s="150"/>
      <c r="GP260" s="150"/>
      <c r="GQ260" s="150"/>
      <c r="GR260" s="150"/>
      <c r="GS260" s="150"/>
      <c r="GT260" s="150"/>
      <c r="GU260" s="150"/>
      <c r="GV260" s="150"/>
      <c r="GW260" s="150"/>
      <c r="GX260" s="150"/>
      <c r="GY260" s="150"/>
      <c r="GZ260" s="150"/>
      <c r="HA260" s="150"/>
      <c r="HB260" s="150"/>
      <c r="HC260" s="150"/>
      <c r="HD260" s="150"/>
      <c r="HE260" s="150"/>
      <c r="HF260" s="2"/>
      <c r="HG260" s="2"/>
      <c r="HH260" s="5"/>
    </row>
    <row r="261" spans="1:237">
      <c r="A261" s="150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0"/>
      <c r="BN261" s="150"/>
      <c r="BO261" s="150"/>
      <c r="BP261" s="150"/>
      <c r="BQ261" s="150"/>
      <c r="BR261" s="150"/>
      <c r="BS261" s="150"/>
      <c r="BT261" s="150"/>
      <c r="BU261" s="150"/>
      <c r="BV261" s="150"/>
      <c r="BW261" s="150"/>
      <c r="BX261" s="150"/>
      <c r="BY261" s="150"/>
      <c r="BZ261" s="150"/>
      <c r="CA261" s="150"/>
      <c r="CB261" s="150"/>
      <c r="CC261" s="150"/>
      <c r="CD261" s="150"/>
      <c r="CE261" s="150"/>
      <c r="CF261" s="150"/>
      <c r="CG261" s="150"/>
      <c r="CH261" s="150"/>
      <c r="CI261" s="150"/>
      <c r="CJ261" s="150"/>
      <c r="CK261" s="150"/>
      <c r="CL261" s="150"/>
      <c r="CM261" s="150"/>
      <c r="CN261" s="150"/>
      <c r="CO261" s="150"/>
      <c r="CP261" s="150"/>
      <c r="CQ261" s="150"/>
      <c r="CR261" s="150"/>
      <c r="CS261" s="150"/>
      <c r="CT261" s="150"/>
      <c r="CU261" s="150"/>
      <c r="CV261" s="150"/>
      <c r="CW261" s="150"/>
      <c r="CX261" s="150"/>
      <c r="CY261" s="150"/>
      <c r="CZ261" s="150"/>
      <c r="DA261" s="150"/>
      <c r="DB261" s="150"/>
      <c r="DC261" s="150"/>
      <c r="DD261" s="150"/>
      <c r="DE261" s="150"/>
      <c r="DF261" s="150"/>
      <c r="DG261" s="150"/>
      <c r="DH261" s="150"/>
      <c r="DI261" s="150"/>
      <c r="DJ261" s="150"/>
      <c r="DK261" s="150"/>
      <c r="DL261" s="150"/>
      <c r="DM261" s="150"/>
      <c r="DN261" s="150"/>
      <c r="DO261" s="150"/>
      <c r="DP261" s="150"/>
      <c r="DQ261" s="150"/>
      <c r="DR261" s="150"/>
      <c r="DS261" s="150"/>
      <c r="DT261" s="150"/>
      <c r="DU261" s="150"/>
      <c r="DV261" s="150"/>
      <c r="DW261" s="150"/>
      <c r="DX261" s="150"/>
      <c r="DY261" s="150"/>
      <c r="DZ261" s="150"/>
      <c r="EA261" s="150"/>
      <c r="EB261" s="150"/>
      <c r="EC261" s="150"/>
      <c r="ED261" s="150"/>
      <c r="EE261" s="150"/>
      <c r="EF261" s="150"/>
      <c r="EG261" s="150"/>
      <c r="EH261" s="150"/>
      <c r="EI261" s="150"/>
      <c r="EJ261" s="150"/>
      <c r="EK261" s="150"/>
      <c r="EL261" s="150"/>
      <c r="EM261" s="150"/>
      <c r="EN261" s="150"/>
      <c r="EO261" s="150"/>
      <c r="EP261" s="150"/>
      <c r="EQ261" s="150"/>
      <c r="ER261" s="150"/>
      <c r="ES261" s="150"/>
      <c r="ET261" s="150"/>
      <c r="EU261" s="150"/>
      <c r="EV261" s="150"/>
      <c r="EW261" s="150"/>
      <c r="EX261" s="150"/>
      <c r="EY261" s="150"/>
      <c r="EZ261" s="150"/>
      <c r="FA261" s="150"/>
      <c r="FB261" s="150"/>
      <c r="FC261" s="150"/>
      <c r="FD261" s="150"/>
      <c r="FE261" s="150"/>
      <c r="FF261" s="150"/>
      <c r="FG261" s="150"/>
      <c r="FH261" s="150"/>
      <c r="FI261" s="150"/>
      <c r="FJ261" s="150"/>
      <c r="FK261" s="150"/>
      <c r="FL261" s="150"/>
      <c r="FM261" s="150"/>
      <c r="FN261" s="150"/>
      <c r="FO261" s="150"/>
      <c r="FP261" s="150"/>
      <c r="FQ261" s="150"/>
      <c r="FR261" s="150"/>
      <c r="FS261" s="150"/>
      <c r="FT261" s="150"/>
      <c r="FU261" s="150"/>
      <c r="FV261" s="150"/>
      <c r="FW261" s="150"/>
      <c r="FX261" s="150"/>
      <c r="FY261" s="150"/>
      <c r="FZ261" s="150"/>
      <c r="GA261" s="150"/>
      <c r="GB261" s="150"/>
      <c r="GC261" s="150"/>
      <c r="GD261" s="150"/>
      <c r="GE261" s="150"/>
      <c r="GF261" s="150"/>
      <c r="GG261" s="150"/>
      <c r="GH261" s="150"/>
      <c r="GI261" s="150"/>
      <c r="GJ261" s="150"/>
      <c r="GK261" s="150"/>
      <c r="GL261" s="150"/>
      <c r="GM261" s="150"/>
      <c r="GN261" s="150"/>
      <c r="GO261" s="150"/>
      <c r="GP261" s="150"/>
      <c r="GQ261" s="150"/>
      <c r="GR261" s="150"/>
      <c r="GS261" s="150"/>
      <c r="GT261" s="150"/>
      <c r="GU261" s="150"/>
      <c r="GV261" s="150"/>
      <c r="GW261" s="150"/>
      <c r="GX261" s="150"/>
      <c r="GY261" s="150"/>
      <c r="GZ261" s="150"/>
      <c r="HA261" s="150"/>
      <c r="HB261" s="150"/>
      <c r="HC261" s="150"/>
      <c r="HD261" s="150"/>
      <c r="HE261" s="150"/>
      <c r="HF261" s="150"/>
      <c r="HG261" s="150"/>
      <c r="HH261" s="150"/>
      <c r="HI261" s="3"/>
      <c r="HJ261" s="3"/>
      <c r="HK261" s="4"/>
    </row>
    <row r="262" spans="1:237">
      <c r="A262" s="150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0"/>
      <c r="BN262" s="150"/>
      <c r="BO262" s="150"/>
      <c r="BP262" s="150"/>
      <c r="BQ262" s="150"/>
      <c r="BR262" s="150"/>
      <c r="BS262" s="150"/>
      <c r="BT262" s="150"/>
      <c r="BU262" s="150"/>
      <c r="BV262" s="150"/>
      <c r="BW262" s="150"/>
      <c r="BX262" s="150"/>
      <c r="BY262" s="150"/>
      <c r="BZ262" s="150"/>
      <c r="CA262" s="150"/>
      <c r="CB262" s="150"/>
      <c r="CC262" s="150"/>
      <c r="CD262" s="150"/>
      <c r="CE262" s="150"/>
      <c r="CF262" s="150"/>
      <c r="CG262" s="150"/>
      <c r="CH262" s="150"/>
      <c r="CI262" s="150"/>
      <c r="CJ262" s="150"/>
      <c r="CK262" s="150"/>
      <c r="CL262" s="150"/>
      <c r="CM262" s="150"/>
      <c r="CN262" s="150"/>
      <c r="CO262" s="150"/>
      <c r="CP262" s="150"/>
      <c r="CQ262" s="150"/>
      <c r="CR262" s="150"/>
      <c r="CS262" s="150"/>
      <c r="CT262" s="150"/>
      <c r="CU262" s="150"/>
      <c r="CV262" s="150"/>
      <c r="CW262" s="150"/>
      <c r="CX262" s="150"/>
      <c r="CY262" s="150"/>
      <c r="CZ262" s="150"/>
      <c r="DA262" s="150"/>
      <c r="DB262" s="150"/>
      <c r="DC262" s="150"/>
      <c r="DD262" s="150"/>
      <c r="DE262" s="150"/>
      <c r="DF262" s="150"/>
      <c r="DG262" s="150"/>
      <c r="DH262" s="150"/>
      <c r="DI262" s="150"/>
      <c r="DJ262" s="150"/>
      <c r="DK262" s="150"/>
      <c r="DL262" s="150"/>
      <c r="DM262" s="150"/>
      <c r="DN262" s="150"/>
      <c r="DO262" s="150"/>
      <c r="DP262" s="150"/>
      <c r="DQ262" s="150"/>
      <c r="DR262" s="150"/>
      <c r="DS262" s="150"/>
      <c r="DT262" s="150"/>
      <c r="DU262" s="150"/>
      <c r="DV262" s="150"/>
      <c r="DW262" s="150"/>
      <c r="DX262" s="150"/>
      <c r="DY262" s="150"/>
      <c r="DZ262" s="150"/>
      <c r="EA262" s="150"/>
      <c r="EB262" s="150"/>
      <c r="EC262" s="150"/>
      <c r="ED262" s="150"/>
      <c r="EE262" s="150"/>
      <c r="EF262" s="150"/>
      <c r="EG262" s="150"/>
      <c r="EH262" s="150"/>
      <c r="EI262" s="150"/>
      <c r="EJ262" s="150"/>
      <c r="EK262" s="150"/>
      <c r="EL262" s="150"/>
      <c r="EM262" s="150"/>
      <c r="EN262" s="150"/>
      <c r="EO262" s="150"/>
      <c r="EP262" s="150"/>
      <c r="EQ262" s="150"/>
      <c r="ER262" s="150"/>
      <c r="ES262" s="150"/>
      <c r="ET262" s="150"/>
      <c r="EU262" s="150"/>
      <c r="EV262" s="150"/>
      <c r="EW262" s="150"/>
      <c r="EX262" s="150"/>
      <c r="EY262" s="150"/>
      <c r="EZ262" s="150"/>
      <c r="FA262" s="150"/>
      <c r="FB262" s="150"/>
      <c r="FC262" s="150"/>
      <c r="FD262" s="150"/>
      <c r="FE262" s="150"/>
      <c r="FF262" s="150"/>
      <c r="FG262" s="150"/>
      <c r="FH262" s="150"/>
      <c r="FI262" s="150"/>
      <c r="FJ262" s="150"/>
      <c r="FK262" s="150"/>
      <c r="FL262" s="150"/>
      <c r="FM262" s="150"/>
      <c r="FN262" s="150"/>
      <c r="FO262" s="150"/>
      <c r="FP262" s="150"/>
      <c r="FQ262" s="150"/>
      <c r="FR262" s="150"/>
      <c r="FS262" s="150"/>
      <c r="FT262" s="150"/>
      <c r="FU262" s="150"/>
      <c r="FV262" s="150"/>
      <c r="FW262" s="150"/>
      <c r="FX262" s="150"/>
      <c r="FY262" s="150"/>
      <c r="FZ262" s="150"/>
      <c r="GA262" s="150"/>
      <c r="GB262" s="150"/>
      <c r="GC262" s="150"/>
      <c r="GD262" s="150"/>
      <c r="GE262" s="150"/>
      <c r="GF262" s="150"/>
      <c r="GG262" s="150"/>
      <c r="GH262" s="150"/>
      <c r="GI262" s="150"/>
      <c r="GJ262" s="150"/>
      <c r="GK262" s="150"/>
      <c r="GL262" s="150"/>
      <c r="GM262" s="150"/>
      <c r="GN262" s="150"/>
      <c r="GO262" s="150"/>
      <c r="GP262" s="150"/>
      <c r="GQ262" s="150"/>
      <c r="GR262" s="150"/>
      <c r="GS262" s="150"/>
      <c r="GT262" s="150"/>
      <c r="GU262" s="150"/>
      <c r="GV262" s="150"/>
      <c r="GW262" s="150"/>
      <c r="GX262" s="150"/>
      <c r="GY262" s="150"/>
      <c r="GZ262" s="150"/>
      <c r="HA262" s="150"/>
      <c r="HB262" s="150"/>
      <c r="HC262" s="150"/>
      <c r="HD262" s="150"/>
      <c r="HE262" s="150"/>
      <c r="HF262" s="150"/>
      <c r="HG262" s="150"/>
      <c r="HH262" s="150"/>
      <c r="HI262" s="150"/>
      <c r="HJ262" s="150"/>
      <c r="HK262" s="150"/>
      <c r="HL262" s="4"/>
      <c r="HM262" s="4"/>
      <c r="HN262" s="4"/>
    </row>
    <row r="263" spans="1:237" ht="12.95" customHeight="1">
      <c r="A263" s="150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0"/>
      <c r="BN263" s="150"/>
      <c r="BO263" s="150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  <c r="CA263" s="150"/>
      <c r="CB263" s="150"/>
      <c r="CC263" s="150"/>
      <c r="CD263" s="150"/>
      <c r="CE263" s="150"/>
      <c r="CF263" s="150"/>
      <c r="CG263" s="150"/>
      <c r="CH263" s="150"/>
      <c r="CI263" s="150"/>
      <c r="CJ263" s="150"/>
      <c r="CK263" s="150"/>
      <c r="CL263" s="150"/>
      <c r="CM263" s="150"/>
      <c r="CN263" s="150"/>
      <c r="CO263" s="150"/>
      <c r="CP263" s="150"/>
      <c r="CQ263" s="150"/>
      <c r="CR263" s="150"/>
      <c r="CS263" s="150"/>
      <c r="CT263" s="150"/>
      <c r="CU263" s="150"/>
      <c r="CV263" s="150"/>
      <c r="CW263" s="150"/>
      <c r="CX263" s="150"/>
      <c r="CY263" s="150"/>
      <c r="CZ263" s="150"/>
      <c r="DA263" s="150"/>
      <c r="DB263" s="150"/>
      <c r="DC263" s="150"/>
      <c r="DD263" s="150"/>
      <c r="DE263" s="150"/>
      <c r="DF263" s="150"/>
      <c r="DG263" s="150"/>
      <c r="DH263" s="150"/>
      <c r="DI263" s="150"/>
      <c r="DJ263" s="150"/>
      <c r="DK263" s="150"/>
      <c r="DL263" s="150"/>
      <c r="DM263" s="150"/>
      <c r="DN263" s="150"/>
      <c r="DO263" s="150"/>
      <c r="DP263" s="150"/>
      <c r="DQ263" s="150"/>
      <c r="DR263" s="150"/>
      <c r="DS263" s="150"/>
      <c r="DT263" s="150"/>
      <c r="DU263" s="150"/>
      <c r="DV263" s="150"/>
      <c r="DW263" s="150"/>
      <c r="DX263" s="150"/>
      <c r="DY263" s="150"/>
      <c r="DZ263" s="150"/>
      <c r="EA263" s="150"/>
      <c r="EB263" s="150"/>
      <c r="EC263" s="150"/>
      <c r="ED263" s="150"/>
      <c r="EE263" s="150"/>
      <c r="EF263" s="150"/>
      <c r="EG263" s="150"/>
      <c r="EH263" s="150"/>
      <c r="EI263" s="150"/>
      <c r="EJ263" s="150"/>
      <c r="EK263" s="150"/>
      <c r="EL263" s="150"/>
      <c r="EM263" s="150"/>
      <c r="EN263" s="150"/>
      <c r="EO263" s="150"/>
      <c r="EP263" s="150"/>
      <c r="EQ263" s="150"/>
      <c r="ER263" s="150"/>
      <c r="ES263" s="150"/>
      <c r="ET263" s="150"/>
      <c r="EU263" s="150"/>
      <c r="EV263" s="150"/>
      <c r="EW263" s="150"/>
      <c r="EX263" s="150"/>
      <c r="EY263" s="150"/>
      <c r="EZ263" s="150"/>
      <c r="FA263" s="150"/>
      <c r="FB263" s="150"/>
      <c r="FC263" s="150"/>
      <c r="FD263" s="150"/>
      <c r="FE263" s="150"/>
      <c r="FF263" s="150"/>
      <c r="FG263" s="150"/>
      <c r="FH263" s="150"/>
      <c r="FI263" s="150"/>
      <c r="FJ263" s="150"/>
      <c r="FK263" s="150"/>
      <c r="FL263" s="150"/>
      <c r="FM263" s="150"/>
      <c r="FN263" s="150"/>
      <c r="FO263" s="150"/>
      <c r="FP263" s="150"/>
      <c r="FQ263" s="150"/>
      <c r="FR263" s="150"/>
      <c r="FS263" s="150"/>
      <c r="FT263" s="150"/>
      <c r="FU263" s="150"/>
      <c r="FV263" s="150"/>
      <c r="FW263" s="150"/>
      <c r="FX263" s="150"/>
      <c r="FY263" s="150"/>
      <c r="FZ263" s="150"/>
      <c r="GA263" s="150"/>
      <c r="GB263" s="150"/>
      <c r="GC263" s="150"/>
      <c r="GD263" s="150"/>
      <c r="GE263" s="150"/>
      <c r="GF263" s="150"/>
      <c r="GG263" s="150"/>
      <c r="GH263" s="150"/>
      <c r="GI263" s="150"/>
      <c r="GJ263" s="150"/>
      <c r="GK263" s="150"/>
      <c r="GL263" s="150"/>
      <c r="GM263" s="150"/>
      <c r="GN263" s="150"/>
      <c r="GO263" s="150"/>
      <c r="GP263" s="150"/>
      <c r="GQ263" s="150"/>
      <c r="GR263" s="150"/>
      <c r="GS263" s="150"/>
      <c r="GT263" s="150"/>
      <c r="GU263" s="150"/>
      <c r="GV263" s="150"/>
      <c r="GW263" s="150"/>
      <c r="GX263" s="150"/>
      <c r="GY263" s="150"/>
      <c r="GZ263" s="150"/>
      <c r="HA263" s="150"/>
      <c r="HB263" s="150"/>
      <c r="HC263" s="150"/>
      <c r="HD263" s="150"/>
      <c r="HE263" s="150"/>
      <c r="HF263" s="150"/>
      <c r="HG263" s="150"/>
      <c r="HH263" s="150"/>
      <c r="HI263" s="150"/>
      <c r="HJ263" s="150"/>
      <c r="HK263" s="150"/>
      <c r="HL263" s="150"/>
      <c r="HM263" s="150"/>
      <c r="HN263" s="150"/>
      <c r="HO263" s="2"/>
      <c r="HP263" s="2"/>
      <c r="HQ263" s="2"/>
    </row>
    <row r="264" spans="1:237" ht="11.85" customHeight="1">
      <c r="A264" s="150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150"/>
      <c r="BN264" s="150"/>
      <c r="BO264" s="150"/>
      <c r="BP264" s="150"/>
      <c r="BQ264" s="150"/>
      <c r="BR264" s="150"/>
      <c r="BS264" s="150"/>
      <c r="BT264" s="150"/>
      <c r="BU264" s="150"/>
      <c r="BV264" s="150"/>
      <c r="BW264" s="150"/>
      <c r="BX264" s="150"/>
      <c r="BY264" s="150"/>
      <c r="BZ264" s="150"/>
      <c r="CA264" s="150"/>
      <c r="CB264" s="150"/>
      <c r="CC264" s="150"/>
      <c r="CD264" s="150"/>
      <c r="CE264" s="150"/>
      <c r="CF264" s="150"/>
      <c r="CG264" s="150"/>
      <c r="CH264" s="150"/>
      <c r="CI264" s="150"/>
      <c r="CJ264" s="150"/>
      <c r="CK264" s="150"/>
      <c r="CL264" s="150"/>
      <c r="CM264" s="150"/>
      <c r="CN264" s="150"/>
      <c r="CO264" s="150"/>
      <c r="CP264" s="150"/>
      <c r="CQ264" s="150"/>
      <c r="CR264" s="150"/>
      <c r="CS264" s="150"/>
      <c r="CT264" s="150"/>
      <c r="CU264" s="150"/>
      <c r="CV264" s="150"/>
      <c r="CW264" s="150"/>
      <c r="CX264" s="150"/>
      <c r="CY264" s="150"/>
      <c r="CZ264" s="150"/>
      <c r="DA264" s="150"/>
      <c r="DB264" s="150"/>
      <c r="DC264" s="150"/>
      <c r="DD264" s="150"/>
      <c r="DE264" s="150"/>
      <c r="DF264" s="150"/>
      <c r="DG264" s="150"/>
      <c r="DH264" s="150"/>
      <c r="DI264" s="150"/>
      <c r="DJ264" s="150"/>
      <c r="DK264" s="150"/>
      <c r="DL264" s="150"/>
      <c r="DM264" s="150"/>
      <c r="DN264" s="150"/>
      <c r="DO264" s="150"/>
      <c r="DP264" s="150"/>
      <c r="DQ264" s="150"/>
      <c r="DR264" s="150"/>
      <c r="DS264" s="150"/>
      <c r="DT264" s="150"/>
      <c r="DU264" s="150"/>
      <c r="DV264" s="150"/>
      <c r="DW264" s="150"/>
      <c r="DX264" s="150"/>
      <c r="DY264" s="150"/>
      <c r="DZ264" s="150"/>
      <c r="EA264" s="150"/>
      <c r="EB264" s="150"/>
      <c r="EC264" s="150"/>
      <c r="ED264" s="150"/>
      <c r="EE264" s="150"/>
      <c r="EF264" s="150"/>
      <c r="EG264" s="150"/>
      <c r="EH264" s="150"/>
      <c r="EI264" s="150"/>
      <c r="EJ264" s="150"/>
      <c r="EK264" s="150"/>
      <c r="EL264" s="150"/>
      <c r="EM264" s="150"/>
      <c r="EN264" s="150"/>
      <c r="EO264" s="150"/>
      <c r="EP264" s="150"/>
      <c r="EQ264" s="150"/>
      <c r="ER264" s="150"/>
      <c r="ES264" s="150"/>
      <c r="ET264" s="150"/>
      <c r="EU264" s="150"/>
      <c r="EV264" s="150"/>
      <c r="EW264" s="150"/>
      <c r="EX264" s="150"/>
      <c r="EY264" s="150"/>
      <c r="EZ264" s="150"/>
      <c r="FA264" s="150"/>
      <c r="FB264" s="150"/>
      <c r="FC264" s="150"/>
      <c r="FD264" s="150"/>
      <c r="FE264" s="150"/>
      <c r="FF264" s="150"/>
      <c r="FG264" s="150"/>
      <c r="FH264" s="150"/>
      <c r="FI264" s="150"/>
      <c r="FJ264" s="150"/>
      <c r="FK264" s="150"/>
      <c r="FL264" s="150"/>
      <c r="FM264" s="150"/>
      <c r="FN264" s="150"/>
      <c r="FO264" s="150"/>
      <c r="FP264" s="150"/>
      <c r="FQ264" s="150"/>
      <c r="FR264" s="150"/>
      <c r="FS264" s="150"/>
      <c r="FT264" s="150"/>
      <c r="FU264" s="150"/>
      <c r="FV264" s="150"/>
      <c r="FW264" s="150"/>
      <c r="FX264" s="150"/>
      <c r="FY264" s="150"/>
      <c r="FZ264" s="150"/>
      <c r="GA264" s="150"/>
      <c r="GB264" s="150"/>
      <c r="GC264" s="150"/>
      <c r="GD264" s="150"/>
      <c r="GE264" s="150"/>
      <c r="GF264" s="150"/>
      <c r="GG264" s="150"/>
      <c r="GH264" s="150"/>
      <c r="GI264" s="150"/>
      <c r="GJ264" s="150"/>
      <c r="GK264" s="150"/>
      <c r="GL264" s="150"/>
      <c r="GM264" s="150"/>
      <c r="GN264" s="150"/>
      <c r="GO264" s="150"/>
      <c r="GP264" s="150"/>
      <c r="GQ264" s="150"/>
      <c r="GR264" s="150"/>
      <c r="GS264" s="150"/>
      <c r="GT264" s="150"/>
      <c r="GU264" s="150"/>
      <c r="GV264" s="150"/>
      <c r="GW264" s="150"/>
      <c r="GX264" s="150"/>
      <c r="GY264" s="150"/>
      <c r="GZ264" s="150"/>
      <c r="HA264" s="150"/>
      <c r="HB264" s="150"/>
      <c r="HC264" s="150"/>
      <c r="HD264" s="150"/>
      <c r="HE264" s="150"/>
      <c r="HF264" s="150"/>
      <c r="HG264" s="150"/>
      <c r="HH264" s="150"/>
      <c r="HI264" s="150"/>
      <c r="HJ264" s="150"/>
      <c r="HK264" s="150"/>
      <c r="HL264" s="150"/>
      <c r="HM264" s="150"/>
      <c r="HN264" s="150"/>
      <c r="HO264" s="150"/>
      <c r="HP264" s="150"/>
      <c r="HQ264" s="150"/>
      <c r="HR264" s="2"/>
      <c r="HS264" s="2"/>
      <c r="HT264" s="2"/>
    </row>
    <row r="265" spans="1:237" ht="14.25" customHeight="1">
      <c r="A265" s="150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150"/>
      <c r="BN265" s="150"/>
      <c r="BO265" s="150"/>
      <c r="BP265" s="150"/>
      <c r="BQ265" s="150"/>
      <c r="BR265" s="150"/>
      <c r="BS265" s="150"/>
      <c r="BT265" s="150"/>
      <c r="BU265" s="150"/>
      <c r="BV265" s="150"/>
      <c r="BW265" s="150"/>
      <c r="BX265" s="150"/>
      <c r="BY265" s="150"/>
      <c r="BZ265" s="150"/>
      <c r="CA265" s="150"/>
      <c r="CB265" s="150"/>
      <c r="CC265" s="150"/>
      <c r="CD265" s="150"/>
      <c r="CE265" s="150"/>
      <c r="CF265" s="150"/>
      <c r="CG265" s="150"/>
      <c r="CH265" s="150"/>
      <c r="CI265" s="150"/>
      <c r="CJ265" s="150"/>
      <c r="CK265" s="150"/>
      <c r="CL265" s="150"/>
      <c r="CM265" s="150"/>
      <c r="CN265" s="150"/>
      <c r="CO265" s="150"/>
      <c r="CP265" s="150"/>
      <c r="CQ265" s="150"/>
      <c r="CR265" s="150"/>
      <c r="CS265" s="150"/>
      <c r="CT265" s="150"/>
      <c r="CU265" s="150"/>
      <c r="CV265" s="150"/>
      <c r="CW265" s="150"/>
      <c r="CX265" s="150"/>
      <c r="CY265" s="150"/>
      <c r="CZ265" s="150"/>
      <c r="DA265" s="150"/>
      <c r="DB265" s="150"/>
      <c r="DC265" s="150"/>
      <c r="DD265" s="150"/>
      <c r="DE265" s="150"/>
      <c r="DF265" s="150"/>
      <c r="DG265" s="150"/>
      <c r="DH265" s="150"/>
      <c r="DI265" s="150"/>
      <c r="DJ265" s="150"/>
      <c r="DK265" s="150"/>
      <c r="DL265" s="150"/>
      <c r="DM265" s="150"/>
      <c r="DN265" s="150"/>
      <c r="DO265" s="150"/>
      <c r="DP265" s="150"/>
      <c r="DQ265" s="150"/>
      <c r="DR265" s="150"/>
      <c r="DS265" s="150"/>
      <c r="DT265" s="150"/>
      <c r="DU265" s="150"/>
      <c r="DV265" s="150"/>
      <c r="DW265" s="150"/>
      <c r="DX265" s="150"/>
      <c r="DY265" s="150"/>
      <c r="DZ265" s="150"/>
      <c r="EA265" s="150"/>
      <c r="EB265" s="150"/>
      <c r="EC265" s="150"/>
      <c r="ED265" s="150"/>
      <c r="EE265" s="150"/>
      <c r="EF265" s="150"/>
      <c r="EG265" s="150"/>
      <c r="EH265" s="150"/>
      <c r="EI265" s="150"/>
      <c r="EJ265" s="150"/>
      <c r="EK265" s="150"/>
      <c r="EL265" s="150"/>
      <c r="EM265" s="150"/>
      <c r="EN265" s="150"/>
      <c r="EO265" s="150"/>
      <c r="EP265" s="150"/>
      <c r="EQ265" s="150"/>
      <c r="ER265" s="150"/>
      <c r="ES265" s="150"/>
      <c r="ET265" s="150"/>
      <c r="EU265" s="150"/>
      <c r="EV265" s="150"/>
      <c r="EW265" s="150"/>
      <c r="EX265" s="150"/>
      <c r="EY265" s="150"/>
      <c r="EZ265" s="150"/>
      <c r="FA265" s="150"/>
      <c r="FB265" s="150"/>
      <c r="FC265" s="150"/>
      <c r="FD265" s="150"/>
      <c r="FE265" s="150"/>
      <c r="FF265" s="150"/>
      <c r="FG265" s="150"/>
      <c r="FH265" s="150"/>
      <c r="FI265" s="150"/>
      <c r="FJ265" s="150"/>
      <c r="FK265" s="150"/>
      <c r="FL265" s="150"/>
      <c r="FM265" s="150"/>
      <c r="FN265" s="150"/>
      <c r="FO265" s="150"/>
      <c r="FP265" s="150"/>
      <c r="FQ265" s="150"/>
      <c r="FR265" s="150"/>
      <c r="FS265" s="150"/>
      <c r="FT265" s="150"/>
      <c r="FU265" s="150"/>
      <c r="FV265" s="150"/>
      <c r="FW265" s="150"/>
      <c r="FX265" s="150"/>
      <c r="FY265" s="150"/>
      <c r="FZ265" s="150"/>
      <c r="GA265" s="150"/>
      <c r="GB265" s="150"/>
      <c r="GC265" s="150"/>
      <c r="GD265" s="150"/>
      <c r="GE265" s="150"/>
      <c r="GF265" s="150"/>
      <c r="GG265" s="150"/>
      <c r="GH265" s="150"/>
      <c r="GI265" s="150"/>
      <c r="GJ265" s="150"/>
      <c r="GK265" s="150"/>
      <c r="GL265" s="150"/>
      <c r="GM265" s="150"/>
      <c r="GN265" s="150"/>
      <c r="GO265" s="150"/>
      <c r="GP265" s="150"/>
      <c r="GQ265" s="150"/>
      <c r="GR265" s="150"/>
      <c r="GS265" s="150"/>
      <c r="GT265" s="150"/>
      <c r="GU265" s="150"/>
      <c r="GV265" s="150"/>
      <c r="GW265" s="150"/>
      <c r="GX265" s="150"/>
      <c r="GY265" s="150"/>
      <c r="GZ265" s="150"/>
      <c r="HA265" s="150"/>
      <c r="HB265" s="150"/>
      <c r="HC265" s="150"/>
      <c r="HD265" s="150"/>
      <c r="HE265" s="150"/>
      <c r="HF265" s="150"/>
      <c r="HG265" s="150"/>
      <c r="HH265" s="150"/>
      <c r="HI265" s="150"/>
      <c r="HJ265" s="150"/>
      <c r="HK265" s="150"/>
      <c r="HL265" s="150"/>
      <c r="HM265" s="150"/>
      <c r="HN265" s="150"/>
      <c r="HO265" s="150"/>
      <c r="HP265" s="150"/>
      <c r="HQ265" s="150"/>
      <c r="HR265" s="150"/>
      <c r="HS265" s="150"/>
      <c r="HT265" s="150"/>
      <c r="HU265" s="2"/>
      <c r="HV265" s="2"/>
      <c r="HW265" s="2"/>
    </row>
    <row r="266" spans="1:237" ht="14.25" customHeight="1">
      <c r="A266" s="150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150"/>
      <c r="BN266" s="150"/>
      <c r="BO266" s="150"/>
      <c r="BP266" s="150"/>
      <c r="BQ266" s="150"/>
      <c r="BR266" s="150"/>
      <c r="BS266" s="150"/>
      <c r="BT266" s="150"/>
      <c r="BU266" s="150"/>
      <c r="BV266" s="150"/>
      <c r="BW266" s="150"/>
      <c r="BX266" s="150"/>
      <c r="BY266" s="150"/>
      <c r="BZ266" s="150"/>
      <c r="CA266" s="150"/>
      <c r="CB266" s="150"/>
      <c r="CC266" s="150"/>
      <c r="CD266" s="150"/>
      <c r="CE266" s="150"/>
      <c r="CF266" s="150"/>
      <c r="CG266" s="150"/>
      <c r="CH266" s="150"/>
      <c r="CI266" s="150"/>
      <c r="CJ266" s="150"/>
      <c r="CK266" s="150"/>
      <c r="CL266" s="150"/>
      <c r="CM266" s="150"/>
      <c r="CN266" s="150"/>
      <c r="CO266" s="150"/>
      <c r="CP266" s="150"/>
      <c r="CQ266" s="150"/>
      <c r="CR266" s="150"/>
      <c r="CS266" s="150"/>
      <c r="CT266" s="150"/>
      <c r="CU266" s="150"/>
      <c r="CV266" s="150"/>
      <c r="CW266" s="150"/>
      <c r="CX266" s="150"/>
      <c r="CY266" s="150"/>
      <c r="CZ266" s="150"/>
      <c r="DA266" s="150"/>
      <c r="DB266" s="150"/>
      <c r="DC266" s="150"/>
      <c r="DD266" s="150"/>
      <c r="DE266" s="150"/>
      <c r="DF266" s="150"/>
      <c r="DG266" s="150"/>
      <c r="DH266" s="150"/>
      <c r="DI266" s="150"/>
      <c r="DJ266" s="150"/>
      <c r="DK266" s="150"/>
      <c r="DL266" s="150"/>
      <c r="DM266" s="150"/>
      <c r="DN266" s="150"/>
      <c r="DO266" s="150"/>
      <c r="DP266" s="150"/>
      <c r="DQ266" s="150"/>
      <c r="DR266" s="150"/>
      <c r="DS266" s="150"/>
      <c r="DT266" s="150"/>
      <c r="DU266" s="150"/>
      <c r="DV266" s="150"/>
      <c r="DW266" s="150"/>
      <c r="DX266" s="150"/>
      <c r="DY266" s="150"/>
      <c r="DZ266" s="150"/>
      <c r="EA266" s="150"/>
      <c r="EB266" s="150"/>
      <c r="EC266" s="150"/>
      <c r="ED266" s="150"/>
      <c r="EE266" s="150"/>
      <c r="EF266" s="150"/>
      <c r="EG266" s="150"/>
      <c r="EH266" s="150"/>
      <c r="EI266" s="150"/>
      <c r="EJ266" s="150"/>
      <c r="EK266" s="150"/>
      <c r="EL266" s="150"/>
      <c r="EM266" s="150"/>
      <c r="EN266" s="150"/>
      <c r="EO266" s="150"/>
      <c r="EP266" s="150"/>
      <c r="EQ266" s="150"/>
      <c r="ER266" s="150"/>
      <c r="ES266" s="150"/>
      <c r="ET266" s="150"/>
      <c r="EU266" s="150"/>
      <c r="EV266" s="150"/>
      <c r="EW266" s="150"/>
      <c r="EX266" s="150"/>
      <c r="EY266" s="150"/>
      <c r="EZ266" s="150"/>
      <c r="FA266" s="150"/>
      <c r="FB266" s="150"/>
      <c r="FC266" s="150"/>
      <c r="FD266" s="150"/>
      <c r="FE266" s="150"/>
      <c r="FF266" s="150"/>
      <c r="FG266" s="150"/>
      <c r="FH266" s="150"/>
      <c r="FI266" s="150"/>
      <c r="FJ266" s="150"/>
      <c r="FK266" s="150"/>
      <c r="FL266" s="150"/>
      <c r="FM266" s="150"/>
      <c r="FN266" s="150"/>
      <c r="FO266" s="150"/>
      <c r="FP266" s="150"/>
      <c r="FQ266" s="150"/>
      <c r="FR266" s="150"/>
      <c r="FS266" s="150"/>
      <c r="FT266" s="150"/>
      <c r="FU266" s="150"/>
      <c r="FV266" s="150"/>
      <c r="FW266" s="150"/>
      <c r="FX266" s="150"/>
      <c r="FY266" s="150"/>
      <c r="FZ266" s="150"/>
      <c r="GA266" s="150"/>
      <c r="GB266" s="150"/>
      <c r="GC266" s="150"/>
      <c r="GD266" s="150"/>
      <c r="GE266" s="150"/>
      <c r="GF266" s="150"/>
      <c r="GG266" s="150"/>
      <c r="GH266" s="150"/>
      <c r="GI266" s="150"/>
      <c r="GJ266" s="150"/>
      <c r="GK266" s="150"/>
      <c r="GL266" s="150"/>
      <c r="GM266" s="150"/>
      <c r="GN266" s="150"/>
      <c r="GO266" s="150"/>
      <c r="GP266" s="150"/>
      <c r="GQ266" s="150"/>
      <c r="GR266" s="150"/>
      <c r="GS266" s="150"/>
      <c r="GT266" s="150"/>
      <c r="GU266" s="150"/>
      <c r="GV266" s="150"/>
      <c r="GW266" s="150"/>
      <c r="GX266" s="150"/>
      <c r="GY266" s="150"/>
      <c r="GZ266" s="150"/>
      <c r="HA266" s="150"/>
      <c r="HB266" s="150"/>
      <c r="HC266" s="150"/>
      <c r="HD266" s="150"/>
      <c r="HE266" s="150"/>
      <c r="HF266" s="150"/>
      <c r="HG266" s="150"/>
      <c r="HH266" s="150"/>
      <c r="HI266" s="150"/>
      <c r="HJ266" s="150"/>
      <c r="HK266" s="150"/>
      <c r="HL266" s="150"/>
      <c r="HM266" s="150"/>
      <c r="HN266" s="150"/>
      <c r="HO266" s="150"/>
      <c r="HP266" s="150"/>
      <c r="HQ266" s="150"/>
      <c r="HR266" s="150"/>
      <c r="HS266" s="150"/>
      <c r="HT266" s="150"/>
      <c r="HU266" s="150"/>
      <c r="HV266" s="150"/>
      <c r="HW266" s="150"/>
      <c r="HX266" s="2"/>
      <c r="HY266" s="2"/>
      <c r="HZ266" s="2"/>
    </row>
    <row r="267" spans="1:237" ht="12.95" customHeight="1">
      <c r="A267" s="150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150"/>
      <c r="BN267" s="150"/>
      <c r="BO267" s="150"/>
      <c r="BP267" s="150"/>
      <c r="BQ267" s="150"/>
      <c r="BR267" s="150"/>
      <c r="BS267" s="150"/>
      <c r="BT267" s="150"/>
      <c r="BU267" s="150"/>
      <c r="BV267" s="150"/>
      <c r="BW267" s="150"/>
      <c r="BX267" s="150"/>
      <c r="BY267" s="150"/>
      <c r="BZ267" s="150"/>
      <c r="CA267" s="150"/>
      <c r="CB267" s="150"/>
      <c r="CC267" s="150"/>
      <c r="CD267" s="150"/>
      <c r="CE267" s="150"/>
      <c r="CF267" s="150"/>
      <c r="CG267" s="150"/>
      <c r="CH267" s="150"/>
      <c r="CI267" s="150"/>
      <c r="CJ267" s="150"/>
      <c r="CK267" s="150"/>
      <c r="CL267" s="150"/>
      <c r="CM267" s="150"/>
      <c r="CN267" s="150"/>
      <c r="CO267" s="150"/>
      <c r="CP267" s="150"/>
      <c r="CQ267" s="150"/>
      <c r="CR267" s="150"/>
      <c r="CS267" s="150"/>
      <c r="CT267" s="150"/>
      <c r="CU267" s="150"/>
      <c r="CV267" s="150"/>
      <c r="CW267" s="150"/>
      <c r="CX267" s="150"/>
      <c r="CY267" s="150"/>
      <c r="CZ267" s="150"/>
      <c r="DA267" s="150"/>
      <c r="DB267" s="150"/>
      <c r="DC267" s="150"/>
      <c r="DD267" s="150"/>
      <c r="DE267" s="150"/>
      <c r="DF267" s="150"/>
      <c r="DG267" s="150"/>
      <c r="DH267" s="150"/>
      <c r="DI267" s="150"/>
      <c r="DJ267" s="150"/>
      <c r="DK267" s="150"/>
      <c r="DL267" s="150"/>
      <c r="DM267" s="150"/>
      <c r="DN267" s="150"/>
      <c r="DO267" s="150"/>
      <c r="DP267" s="150"/>
      <c r="DQ267" s="150"/>
      <c r="DR267" s="150"/>
      <c r="DS267" s="150"/>
      <c r="DT267" s="150"/>
      <c r="DU267" s="150"/>
      <c r="DV267" s="150"/>
      <c r="DW267" s="150"/>
      <c r="DX267" s="150"/>
      <c r="DY267" s="150"/>
      <c r="DZ267" s="150"/>
      <c r="EA267" s="150"/>
      <c r="EB267" s="150"/>
      <c r="EC267" s="150"/>
      <c r="ED267" s="150"/>
      <c r="EE267" s="150"/>
      <c r="EF267" s="150"/>
      <c r="EG267" s="150"/>
      <c r="EH267" s="150"/>
      <c r="EI267" s="150"/>
      <c r="EJ267" s="150"/>
      <c r="EK267" s="150"/>
      <c r="EL267" s="150"/>
      <c r="EM267" s="150"/>
      <c r="EN267" s="150"/>
      <c r="EO267" s="150"/>
      <c r="EP267" s="150"/>
      <c r="EQ267" s="150"/>
      <c r="ER267" s="150"/>
      <c r="ES267" s="150"/>
      <c r="ET267" s="150"/>
      <c r="EU267" s="150"/>
      <c r="EV267" s="150"/>
      <c r="EW267" s="150"/>
      <c r="EX267" s="150"/>
      <c r="EY267" s="150"/>
      <c r="EZ267" s="150"/>
      <c r="FA267" s="150"/>
      <c r="FB267" s="150"/>
      <c r="FC267" s="150"/>
      <c r="FD267" s="150"/>
      <c r="FE267" s="150"/>
      <c r="FF267" s="150"/>
      <c r="FG267" s="150"/>
      <c r="FH267" s="150"/>
      <c r="FI267" s="150"/>
      <c r="FJ267" s="150"/>
      <c r="FK267" s="150"/>
      <c r="FL267" s="150"/>
      <c r="FM267" s="150"/>
      <c r="FN267" s="150"/>
      <c r="FO267" s="150"/>
      <c r="FP267" s="150"/>
      <c r="FQ267" s="150"/>
      <c r="FR267" s="150"/>
      <c r="FS267" s="150"/>
      <c r="FT267" s="150"/>
      <c r="FU267" s="150"/>
      <c r="FV267" s="150"/>
      <c r="FW267" s="150"/>
      <c r="FX267" s="150"/>
      <c r="FY267" s="150"/>
      <c r="FZ267" s="150"/>
      <c r="GA267" s="150"/>
      <c r="GB267" s="150"/>
      <c r="GC267" s="150"/>
      <c r="GD267" s="150"/>
      <c r="GE267" s="150"/>
      <c r="GF267" s="150"/>
      <c r="GG267" s="150"/>
      <c r="GH267" s="150"/>
      <c r="GI267" s="150"/>
      <c r="GJ267" s="150"/>
      <c r="GK267" s="150"/>
      <c r="GL267" s="150"/>
      <c r="GM267" s="150"/>
      <c r="GN267" s="150"/>
      <c r="GO267" s="150"/>
      <c r="GP267" s="150"/>
      <c r="GQ267" s="150"/>
      <c r="GR267" s="150"/>
      <c r="GS267" s="150"/>
      <c r="GT267" s="150"/>
      <c r="GU267" s="150"/>
      <c r="GV267" s="150"/>
      <c r="GW267" s="150"/>
      <c r="GX267" s="150"/>
      <c r="GY267" s="150"/>
      <c r="GZ267" s="150"/>
      <c r="HA267" s="150"/>
      <c r="HB267" s="150"/>
      <c r="HC267" s="150"/>
      <c r="HD267" s="150"/>
      <c r="HE267" s="150"/>
      <c r="HF267" s="150"/>
      <c r="HG267" s="150"/>
      <c r="HH267" s="150"/>
      <c r="HI267" s="150"/>
      <c r="HJ267" s="150"/>
      <c r="HK267" s="150"/>
      <c r="HL267" s="150"/>
      <c r="HM267" s="150"/>
      <c r="HN267" s="150"/>
      <c r="HO267" s="150"/>
      <c r="HP267" s="150"/>
      <c r="HQ267" s="150"/>
      <c r="HR267" s="150"/>
      <c r="HS267" s="150"/>
      <c r="HT267" s="150"/>
      <c r="HU267" s="150"/>
      <c r="HV267" s="150"/>
      <c r="HW267" s="150"/>
      <c r="HX267" s="150"/>
      <c r="HY267" s="150"/>
      <c r="HZ267" s="150"/>
      <c r="IA267" s="2">
        <v>3</v>
      </c>
      <c r="IB267" s="2" t="s">
        <v>136</v>
      </c>
      <c r="IC267" s="2" t="s">
        <v>137</v>
      </c>
    </row>
  </sheetData>
  <mergeCells count="114">
    <mergeCell ref="A1:H1"/>
    <mergeCell ref="J1:N1"/>
    <mergeCell ref="A11:H12"/>
    <mergeCell ref="J11:N12"/>
    <mergeCell ref="A162:H163"/>
    <mergeCell ref="J162:N163"/>
    <mergeCell ref="A157:H158"/>
    <mergeCell ref="J157:N158"/>
    <mergeCell ref="A135:H136"/>
    <mergeCell ref="J135:N136"/>
    <mergeCell ref="A111:H112"/>
    <mergeCell ref="J111:N112"/>
    <mergeCell ref="A92:H93"/>
    <mergeCell ref="J92:N93"/>
    <mergeCell ref="A73:H74"/>
    <mergeCell ref="J73:N74"/>
    <mergeCell ref="A55:H56"/>
    <mergeCell ref="J55:N56"/>
    <mergeCell ref="A40:H41"/>
    <mergeCell ref="J40:N41"/>
    <mergeCell ref="A26:H27"/>
    <mergeCell ref="J26:N27"/>
    <mergeCell ref="A171:H171"/>
    <mergeCell ref="A172:J172"/>
    <mergeCell ref="A173:M173"/>
    <mergeCell ref="A174:P174"/>
    <mergeCell ref="A175:S175"/>
    <mergeCell ref="A176:V176"/>
    <mergeCell ref="K169:K171"/>
    <mergeCell ref="A183:IC183"/>
    <mergeCell ref="A184:IC184"/>
    <mergeCell ref="A186:AQ186"/>
    <mergeCell ref="A187:AT187"/>
    <mergeCell ref="A188:AW188"/>
    <mergeCell ref="A189:AZ189"/>
    <mergeCell ref="A177:Y177"/>
    <mergeCell ref="A178:AB178"/>
    <mergeCell ref="A179:AE179"/>
    <mergeCell ref="A180:AH180"/>
    <mergeCell ref="A181:AK181"/>
    <mergeCell ref="A182:AN182"/>
    <mergeCell ref="A197:BN197"/>
    <mergeCell ref="A198:BQ198"/>
    <mergeCell ref="A199:BT199"/>
    <mergeCell ref="A200:BW200"/>
    <mergeCell ref="A201:BZ201"/>
    <mergeCell ref="A202:CC202"/>
    <mergeCell ref="A190:BC191"/>
    <mergeCell ref="BD190:BD191"/>
    <mergeCell ref="A192:BH192"/>
    <mergeCell ref="A193:BK193"/>
    <mergeCell ref="A194:IC194"/>
    <mergeCell ref="A195:IC195"/>
    <mergeCell ref="A211:CT211"/>
    <mergeCell ref="A212:CW213"/>
    <mergeCell ref="CX212:CX213"/>
    <mergeCell ref="A214:DB214"/>
    <mergeCell ref="A215:DE215"/>
    <mergeCell ref="A216:IC216"/>
    <mergeCell ref="A203:CF203"/>
    <mergeCell ref="A204:IC204"/>
    <mergeCell ref="A205:IC205"/>
    <mergeCell ref="A207:CI207"/>
    <mergeCell ref="A208:CL208"/>
    <mergeCell ref="A209:CO210"/>
    <mergeCell ref="CP209:CP210"/>
    <mergeCell ref="A224:DW225"/>
    <mergeCell ref="DX224:DX225"/>
    <mergeCell ref="A226:EB226"/>
    <mergeCell ref="A227:IC227"/>
    <mergeCell ref="A228:IC228"/>
    <mergeCell ref="A230:EE230"/>
    <mergeCell ref="A217:IC217"/>
    <mergeCell ref="A219:DH219"/>
    <mergeCell ref="A220:DK220"/>
    <mergeCell ref="A221:DN221"/>
    <mergeCell ref="A222:DQ222"/>
    <mergeCell ref="A223:DT223"/>
    <mergeCell ref="A237:EY237"/>
    <mergeCell ref="A238:FB238"/>
    <mergeCell ref="A239:FE239"/>
    <mergeCell ref="A240:FH240"/>
    <mergeCell ref="A241:FK241"/>
    <mergeCell ref="A242:FN242"/>
    <mergeCell ref="A231:EH231"/>
    <mergeCell ref="A232:EK232"/>
    <mergeCell ref="A233:EN234"/>
    <mergeCell ref="EO233:EO234"/>
    <mergeCell ref="A235:ES235"/>
    <mergeCell ref="A236:EV236"/>
    <mergeCell ref="A249:IC249"/>
    <mergeCell ref="A250:IC250"/>
    <mergeCell ref="A252:GI252"/>
    <mergeCell ref="A253:GL254"/>
    <mergeCell ref="GM253:GM254"/>
    <mergeCell ref="A255:GQ255"/>
    <mergeCell ref="A243:FQ243"/>
    <mergeCell ref="A244:FT244"/>
    <mergeCell ref="A245:FW245"/>
    <mergeCell ref="A246:FZ246"/>
    <mergeCell ref="A247:GC247"/>
    <mergeCell ref="A248:GF248"/>
    <mergeCell ref="A262:HK262"/>
    <mergeCell ref="A263:HN263"/>
    <mergeCell ref="A264:HQ264"/>
    <mergeCell ref="A265:HT265"/>
    <mergeCell ref="A266:HW266"/>
    <mergeCell ref="A267:HZ267"/>
    <mergeCell ref="A256:GT257"/>
    <mergeCell ref="GU256:GU257"/>
    <mergeCell ref="A258:GY258"/>
    <mergeCell ref="A259:HB259"/>
    <mergeCell ref="A260:HE260"/>
    <mergeCell ref="A261:HH261"/>
  </mergeCells>
  <conditionalFormatting sqref="A1:N167">
    <cfRule type="expression" priority="1">
      <formula>$I1=" "</formula>
    </cfRule>
    <cfRule type="expression" dxfId="3" priority="2">
      <formula>$I1="ΕΛΕΓΧΟΣ"</formula>
    </cfRule>
    <cfRule type="expression" dxfId="2" priority="3">
      <formula>$I1="ΤΩΡΑ"</formula>
    </cfRule>
    <cfRule type="expression" dxfId="1" priority="4">
      <formula>$I1="ΟΧΙ"</formula>
    </cfRule>
    <cfRule type="expression" dxfId="0" priority="5">
      <formula>$I1="ΝΑΙ"</formula>
    </cfRule>
  </conditionalFormatting>
  <hyperlinks>
    <hyperlink ref="A3" r:id="rId1" location="a1"/>
    <hyperlink ref="A4" r:id="rId2" location="a2"/>
    <hyperlink ref="A5" r:id="rId3" location="a3"/>
    <hyperlink ref="A6" r:id="rId4" location="a4"/>
    <hyperlink ref="A7" r:id="rId5" location="a5"/>
    <hyperlink ref="A8" r:id="rId6" location="a6"/>
    <hyperlink ref="A14" r:id="rId7" location="b1"/>
    <hyperlink ref="A15" r:id="rId8" location="b2"/>
    <hyperlink ref="A16" r:id="rId9" location="b3"/>
    <hyperlink ref="A17" r:id="rId10" location="b4"/>
    <hyperlink ref="A18" r:id="rId11" location="b5"/>
    <hyperlink ref="A22" r:id="rId12" location="be1"/>
    <hyperlink ref="A23" r:id="rId13" location="be2"/>
    <hyperlink ref="A24" r:id="rId14" location="be3"/>
    <hyperlink ref="A25" r:id="rId15" location="be4"/>
    <hyperlink ref="A29" r:id="rId16" location="g1"/>
    <hyperlink ref="A30" r:id="rId17" location="g2"/>
    <hyperlink ref="A31" r:id="rId18" location="g3"/>
    <hyperlink ref="A32" r:id="rId19" location="g4"/>
    <hyperlink ref="A33" r:id="rId20" location="g5"/>
    <hyperlink ref="A37" r:id="rId21" location="ge1"/>
    <hyperlink ref="A38" r:id="rId22" location="ge2"/>
    <hyperlink ref="A39" r:id="rId23" location="ge3"/>
    <hyperlink ref="A43" r:id="rId24" location="d1"/>
    <hyperlink ref="A44" r:id="rId25" location="d2"/>
    <hyperlink ref="A45" r:id="rId26" location="d3"/>
    <hyperlink ref="A46" r:id="rId27" location="d4"/>
    <hyperlink ref="A47" r:id="rId28" location="d5"/>
    <hyperlink ref="A51" r:id="rId29" location="de1"/>
    <hyperlink ref="A52" r:id="rId30" location="de2"/>
    <hyperlink ref="A53" r:id="rId31" location="de3"/>
    <hyperlink ref="A54" r:id="rId32" location="de4"/>
    <hyperlink ref="A58" r:id="rId33" location="e1"/>
    <hyperlink ref="A59" r:id="rId34" location="e2"/>
    <hyperlink ref="A60" r:id="rId35" location="e3"/>
    <hyperlink ref="A61" r:id="rId36" location="e4"/>
    <hyperlink ref="A66" r:id="rId37" location="ee1"/>
    <hyperlink ref="A67" r:id="rId38" location="ee2"/>
    <hyperlink ref="A68" r:id="rId39" location="ee3"/>
    <hyperlink ref="A69" r:id="rId40" location="ee4"/>
    <hyperlink ref="A70" r:id="rId41" location="ee5"/>
    <hyperlink ref="A71" r:id="rId42" location="ee6"/>
    <hyperlink ref="A72" r:id="rId43" location="ee7"/>
    <hyperlink ref="A76" r:id="rId44" location="st1"/>
    <hyperlink ref="A77" r:id="rId45" location="st2"/>
    <hyperlink ref="A78" r:id="rId46" location="st3"/>
    <hyperlink ref="A79" r:id="rId47" location="st4"/>
    <hyperlink ref="A84" r:id="rId48" location="ste1"/>
    <hyperlink ref="A85" r:id="rId49" location="ste2"/>
    <hyperlink ref="A86" r:id="rId50" location="ste3"/>
    <hyperlink ref="A87" r:id="rId51" location="ste4"/>
    <hyperlink ref="A88" r:id="rId52" location="ste5"/>
    <hyperlink ref="A89" r:id="rId53" location="ste6"/>
    <hyperlink ref="A90" r:id="rId54" location="ste7"/>
    <hyperlink ref="A91" r:id="rId55" location="ste8"/>
    <hyperlink ref="A95" r:id="rId56" location="z1"/>
    <hyperlink ref="A96" r:id="rId57" location="z2"/>
    <hyperlink ref="A97" r:id="rId58" location="z3"/>
    <hyperlink ref="A98" r:id="rId59" location="z4"/>
    <hyperlink ref="A99" r:id="rId60" location="z5"/>
    <hyperlink ref="A104" r:id="rId61" location="ze1"/>
    <hyperlink ref="A105" r:id="rId62" location="ze2"/>
    <hyperlink ref="A106" r:id="rId63" location="ze3"/>
    <hyperlink ref="A107" r:id="rId64" location="ze4"/>
    <hyperlink ref="A108" r:id="rId65" location="ze5"/>
    <hyperlink ref="A109" r:id="rId66" location="ze6"/>
    <hyperlink ref="A110" r:id="rId67" location="ze7"/>
    <hyperlink ref="A114" r:id="rId68" location="h1"/>
    <hyperlink ref="A115" r:id="rId69" location="h2"/>
    <hyperlink ref="A116" r:id="rId70" location="h3"/>
    <hyperlink ref="A117" r:id="rId71" location="h4"/>
    <hyperlink ref="A118" r:id="rId72" location="h5"/>
    <hyperlink ref="A123" r:id="rId73" location="he1"/>
    <hyperlink ref="A124" r:id="rId74" location="he2"/>
    <hyperlink ref="A125" r:id="rId75" location="he3"/>
    <hyperlink ref="A126" r:id="rId76" location="he4"/>
    <hyperlink ref="A127" r:id="rId77" location="he5"/>
    <hyperlink ref="A128" r:id="rId78" location="he6"/>
    <hyperlink ref="A129" r:id="rId79" location="he7"/>
    <hyperlink ref="A130" r:id="rId80" location="he8"/>
    <hyperlink ref="A131" r:id="rId81" location="he9"/>
    <hyperlink ref="A132" r:id="rId82" location="he10"/>
    <hyperlink ref="A133" r:id="rId83" location="he11"/>
    <hyperlink ref="A134" r:id="rId84" location="he12"/>
    <hyperlink ref="A138" r:id="rId85" location="th1"/>
    <hyperlink ref="A139" r:id="rId86" location="th2"/>
    <hyperlink ref="A140" r:id="rId87" location="th3"/>
    <hyperlink ref="A141" r:id="rId88" location="th4"/>
    <hyperlink ref="A147" r:id="rId89" location="the1"/>
    <hyperlink ref="A148" r:id="rId90" location="the2"/>
    <hyperlink ref="A149" r:id="rId91" location="the3"/>
    <hyperlink ref="A150" r:id="rId92" location="the4"/>
    <hyperlink ref="A152" r:id="rId93" location="the6"/>
    <hyperlink ref="A153" r:id="rId94" location="the7"/>
    <hyperlink ref="A154" r:id="rId95" location="the8"/>
    <hyperlink ref="A155" r:id="rId96" location="the9"/>
    <hyperlink ref="A156" r:id="rId97" location="the10"/>
  </hyperlinks>
  <pageMargins left="0" right="0" top="0.39370078740157477" bottom="0.39370078740157477" header="0" footer="0"/>
  <pageSetup paperSize="9" orientation="portrait" r:id="rId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56</vt:i4>
      </vt:variant>
    </vt:vector>
  </HeadingPairs>
  <TitlesOfParts>
    <vt:vector size="59" baseType="lpstr">
      <vt:lpstr>ΟΔΗΓΙΕΣ</vt:lpstr>
      <vt:lpstr>ΠΡΟΓΡΑΜΜΑ ΣΠΟΥΔΩΝ ΑΥΤΟΜΑΤΙΣΜΟΥ</vt:lpstr>
      <vt:lpstr>ΑΝΤΙΣΤΟΙΧΙΕΣ ΣΤΟ ΝΕΟ ΜΠΔ</vt:lpstr>
      <vt:lpstr>Αγγλική_Ορολογία_Αυτοματισμού</vt:lpstr>
      <vt:lpstr>Αλληλεπίδραση_ανθρώπου_με_συστήματα_μηχατρονικής</vt:lpstr>
      <vt:lpstr>Ανανεώσιμες_Πηγές_Ενέργειας</vt:lpstr>
      <vt:lpstr>Ασφάλεια_Εργασίας</vt:lpstr>
      <vt:lpstr>Βιομηχανικοί_Ελεγκτές_και_Σερβοκινητήρια_Συστήματα</vt:lpstr>
      <vt:lpstr>Διαχείριση_Έργων</vt:lpstr>
      <vt:lpstr>Διαχείριση_και_Έλεγχος_Εφοδιαστικής_Αλυσίδας</vt:lpstr>
      <vt:lpstr>Δίκτυα_Η_Υ___Βιομηχανικά_Δίκτυα</vt:lpstr>
      <vt:lpstr>Ειδ._Κεφ._Εγκαταστάσεων</vt:lpstr>
      <vt:lpstr>Ειδικά_Κεφάλαια_Δικτύων___Ασύρματα_Δίκτυα_Αισθητήρων</vt:lpstr>
      <vt:lpstr>Ειδικά_Κεφάλαια_Ελέγχου_Ηλεκτρικών_Μηχανών</vt:lpstr>
      <vt:lpstr>Εισαγωγή_στην_Οικονομία___Διοίκηση</vt:lpstr>
      <vt:lpstr>Έλεγχος_Διεργασιών</vt:lpstr>
      <vt:lpstr>Εποπτικός_Έλεγχος_και_Ανάκτηση_δεδομένων_SCADA</vt:lpstr>
      <vt:lpstr>Ευφυής_Έλεγχος</vt:lpstr>
      <vt:lpstr>Εφαρμοσμένα_Μαθηματικά</vt:lpstr>
      <vt:lpstr>Εφαρμοσμένη_Μηχανική___Γενική_Μηχανολογία</vt:lpstr>
      <vt:lpstr>Ηλεκτρικά_Κυκλώματα</vt:lpstr>
      <vt:lpstr>Ηλεκτρικές_Μηχανές</vt:lpstr>
      <vt:lpstr>Ηλεκτρονικά_Ισχύος</vt:lpstr>
      <vt:lpstr>Ηλεκτρονική</vt:lpstr>
      <vt:lpstr>Ηλεκτρονική_Αυτοματισμών</vt:lpstr>
      <vt:lpstr>Ηλεκτροτεχνία</vt:lpstr>
      <vt:lpstr>Ιστορία_και_Εξέλιξη_Αυτοματισμού</vt:lpstr>
      <vt:lpstr>Κλασικές_Εγκαταστάσεις_Αυτοματισμού</vt:lpstr>
      <vt:lpstr>Μαθηματικά</vt:lpstr>
      <vt:lpstr>Μαθηματική_Μοντελοποίηση___Αναγνώριση_Συστημάτων</vt:lpstr>
      <vt:lpstr>Μετρολογία___Οργανολογία</vt:lpstr>
      <vt:lpstr>Μη_Γραμμική_Δυναμική_και_Σχεδιασμός___Κατασκευή_Συστημάτων_Αυτομάτου_Ελέγχου</vt:lpstr>
      <vt:lpstr>Μη_Καταστροφικές_Δοκιμές_και_Μετρήσεις</vt:lpstr>
      <vt:lpstr>Μικροελεγκτές</vt:lpstr>
      <vt:lpstr>Μικροϋπολογιστές</vt:lpstr>
      <vt:lpstr>Πιθανότητες_και_Στοχαστικές_Διαδικασίες</vt:lpstr>
      <vt:lpstr>Πρακτική_Άσκηση</vt:lpstr>
      <vt:lpstr>Προγραμματιζόμενοι_Βιομηχανικοί_Αυτοματισμοί</vt:lpstr>
      <vt:lpstr>Προγραμματισμός_ΙΙΙ</vt:lpstr>
      <vt:lpstr>Προγραμματισμός_Υπολογιστών_II</vt:lpstr>
      <vt:lpstr>Προγραμματισμός_Υπολογιστών_Ι</vt:lpstr>
      <vt:lpstr>Προηγμένα_Συστήματα_Ελέγχου</vt:lpstr>
      <vt:lpstr>Πτυχιακή_Εργασία</vt:lpstr>
      <vt:lpstr>Ρομποτική___Πλασματική_Πραγματικότητα</vt:lpstr>
      <vt:lpstr>Στοιχ._διαμορφωτικής_μηχανολογίας_και_προγραμματιζόμενες_εργαλειομηχανές_CNC</vt:lpstr>
      <vt:lpstr>Συστήματα_Αυτομάτου_Ελέγχου_Ι</vt:lpstr>
      <vt:lpstr>Συστήματα_Αυτομάτου_Ελέγχου_ΙΙ</vt:lpstr>
      <vt:lpstr>Σχεδίαση_με_Η_Υ__CAD</vt:lpstr>
      <vt:lpstr>Σχεδιασμός_Βιομηχανικών_Προϊόντων</vt:lpstr>
      <vt:lpstr>Σχεδιασμός_και_Υλοποίηση_Αισθητήρων</vt:lpstr>
      <vt:lpstr>Τεχνική_Φυσική</vt:lpstr>
      <vt:lpstr>Τεχνολογική_μέθοδος_σχεδιασμού_και_CAD_CAM_CAE</vt:lpstr>
      <vt:lpstr>Τηλεπικοινωνιακά_Συστήματα</vt:lpstr>
      <vt:lpstr>Υδραυλικά___Πνευματικά_Συστήματα</vt:lpstr>
      <vt:lpstr>Φιλοσοφία_Τεχνολογίας_και_Επιστήμης</vt:lpstr>
      <vt:lpstr>Φυσικοχημικές_Διεργασίες</vt:lpstr>
      <vt:lpstr>Ψηφιακά_ΣΑΕ</vt:lpstr>
      <vt:lpstr>Ψηφιακά_Συστήματα</vt:lpstr>
      <vt:lpstr>Ψηφιακή_Επεξεργασία_Σήματος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Άγγελος</dc:creator>
  <cp:lastModifiedBy>Authors</cp:lastModifiedBy>
  <cp:revision>5</cp:revision>
  <dcterms:created xsi:type="dcterms:W3CDTF">2017-10-20T23:41:04Z</dcterms:created>
  <dcterms:modified xsi:type="dcterms:W3CDTF">2020-09-29T08:34:36Z</dcterms:modified>
</cp:coreProperties>
</file>